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Φύλλο1" sheetId="1" r:id="rId1"/>
    <sheet name="Φύλλο2" sheetId="2" r:id="rId2"/>
    <sheet name="Φύλλο3" sheetId="3" r:id="rId3"/>
  </sheets>
  <externalReferences>
    <externalReference r:id="rId6"/>
  </externalReferences>
  <definedNames/>
  <calcPr fullCalcOnLoad="1"/>
</workbook>
</file>

<file path=xl/sharedStrings.xml><?xml version="1.0" encoding="utf-8"?>
<sst xmlns="http://schemas.openxmlformats.org/spreadsheetml/2006/main" count="161" uniqueCount="152">
  <si>
    <t>ΜΟΝΟΜΕΤΟΧΙΚΗ ΑΞΙΟΠΟΙΗΣΗΣ ΑΚΙΝΗΤΩΝ ΔΗΜΟΥ ΖΩΓΡΑΦΟΥ ΑΕ Ο.Τ.Α.</t>
  </si>
  <si>
    <t>ΙΣΟΛΟΓΙΣΜΟΣ ΤΗΣ 31ης Δεκεμβρίου 2014 (1 Ιανουαρίου 2014 - 31 Δεκεμβρίου 2014) -5η ΕΤΑΙΡΙΚΗ ΧΡΗΣΗ ΑΡ.Μ.Α.Ε. 68062/01/Β/09/48 ΑΡ.ΓΕΜΗ 0087852010000</t>
  </si>
  <si>
    <t>(Ποσά σε Ευρώ)</t>
  </si>
  <si>
    <t>Ποσά κλειόμενης χρήσεως 01/01/2014-31/12/2014</t>
  </si>
  <si>
    <t>Ποσά προηγούμενης χρήσεως 01/01/2013-31/12/2013</t>
  </si>
  <si>
    <t>Ποσά κλειόμενης χρήσης</t>
  </si>
  <si>
    <t>Ποσά προηγούμενης χρήσης</t>
  </si>
  <si>
    <t>ΕΝΕΡΓΗΤΙΚΟ</t>
  </si>
  <si>
    <t>Αξία κτήσης</t>
  </si>
  <si>
    <t>Αποσβέσεις</t>
  </si>
  <si>
    <t>Αναπ.αξία</t>
  </si>
  <si>
    <t>ΠΑΘΗΤΙΚΟ</t>
  </si>
  <si>
    <t>01/01/14-31/12/14</t>
  </si>
  <si>
    <t>01/01/13-31/12/13</t>
  </si>
  <si>
    <t>Β. ΕΞΟΔΑ ΕΓΚΑΤΑΣΤΑΣΕΩΣ</t>
  </si>
  <si>
    <t>Α. ΙΔΙΑ ΚΕΦΑΛΑΙΑ</t>
  </si>
  <si>
    <t>1. Έξοδα ίδρυσης &amp; Α' εγκατάστασης</t>
  </si>
  <si>
    <t>1.Μετοχικό Κεφάλαιο</t>
  </si>
  <si>
    <t>2.Τόκοι Δανείων κατασκευαστικής περιόδου</t>
  </si>
  <si>
    <t>(μετοχές κοινές ονομ 86217 των 100,00€</t>
  </si>
  <si>
    <t>3.Λοιπά έξοδα εγκατάστασης</t>
  </si>
  <si>
    <t>1. Καταβλημένο</t>
  </si>
  <si>
    <t>ΙΙΙ Διαφορές αναπροσαρμογής-επιχορηγήσεις</t>
  </si>
  <si>
    <t>επενδύσεων</t>
  </si>
  <si>
    <t>Γ.ΠΑΓΙΟ ΕΝΕΡΓΗΤΙΚΟ</t>
  </si>
  <si>
    <t>2. Διαφορές αναπροσαρμογής λοιπών περιουσιακών στοιχείων</t>
  </si>
  <si>
    <t>Ι Ασώματες ακινητοποιήσεις</t>
  </si>
  <si>
    <t>2.Παραχωρήσεις &amp; Δικαιώματα</t>
  </si>
  <si>
    <t xml:space="preserve"> </t>
  </si>
  <si>
    <t>IV. Αποθεματικά κεφάλαια</t>
  </si>
  <si>
    <t>II.Ενσώματες ακινητοποιήσεις</t>
  </si>
  <si>
    <t>1.Τακτικό αποθεματικό</t>
  </si>
  <si>
    <t>1.Γήπεδα-Οικόπεδα</t>
  </si>
  <si>
    <t>2. Έκτακτα αποθεματικά</t>
  </si>
  <si>
    <t>3.Κτίρια και τεχνικά έργα</t>
  </si>
  <si>
    <t>4.Μηχ.-Τεχνεγκ.&amp; λοιπος μηχ. Εξοπλισμός</t>
  </si>
  <si>
    <t>V. Αποτελέσματα εις νέο.</t>
  </si>
  <si>
    <t>6.Έπιπλα &amp; λοιπός εξοπλισμός</t>
  </si>
  <si>
    <t>Υπόλοιπο κερδών χρήσης εις νέο</t>
  </si>
  <si>
    <t>Σύνολο Ακινητοποιήσεων</t>
  </si>
  <si>
    <t>Σύνολο ιδίων κεφαλαίων (ΑΙ+ΑΙΙΙ+ΑΙV+AV)</t>
  </si>
  <si>
    <t>B.ΠΡΟΒΛΕΨΕΙΣ ΓΙΑ ΚΙΝΔΥΝΟΥΣ ΕΞΟΔΑ</t>
  </si>
  <si>
    <t>1. Προβλέψεις για αποζημιωση προς λογω εξοδου από την εργασία</t>
  </si>
  <si>
    <t>2. Λοιπές προβλέψεις</t>
  </si>
  <si>
    <t>ΙΙΙ .Συμμετοχές &amp; άλλες μακροπρόθεσμες απαιτ.</t>
  </si>
  <si>
    <t>1.Συμμ. Σε συνδεδεμένες επιχειρήσεις</t>
  </si>
  <si>
    <t>Γ.ΥΠΟΧΡΕΩΣΕΙΣ</t>
  </si>
  <si>
    <t>7. Λοιπές μακροπρόθεσμες απαιτήσεις</t>
  </si>
  <si>
    <t>Ι.Μακροπρόθεσμες υποχρεώσεις</t>
  </si>
  <si>
    <t>2.Δάνεια Τραπεζών</t>
  </si>
  <si>
    <t>Σύνολο παγίου ενεργητικού (ΓΙ+ΓΙΙ+ΓΙΙΙ)</t>
  </si>
  <si>
    <t>ΙΙ.Βραχυπρόθεσμες υποχρεώσεις</t>
  </si>
  <si>
    <t>1.Προμηθευτές</t>
  </si>
  <si>
    <t>2α. Επιταγές πληρωτέες</t>
  </si>
  <si>
    <t>Δ.ΚΥΚΛΟΦΟΡΟΥΝ ΕΝΕΡΓΗΤΙΚΟ</t>
  </si>
  <si>
    <t>4.Προκαταβολές πελατών</t>
  </si>
  <si>
    <t>ΙΙ.Απαιτήσεις</t>
  </si>
  <si>
    <t>5.Υποχρεώσεις από φόρους τέλη</t>
  </si>
  <si>
    <t>1.Πελάτες</t>
  </si>
  <si>
    <t>6.Ασφαλιστικοί Οργανισμοί</t>
  </si>
  <si>
    <t>3β.Επιταγές σε καθυστέρηση</t>
  </si>
  <si>
    <t>7.Μακροπρ υπ. Πληρωτ στην επομ χρηση</t>
  </si>
  <si>
    <t>5.Βραχ απαιτ. Κατά συνδεδεμένων επιχ.</t>
  </si>
  <si>
    <t>8.Υποχρεώσεις προς συνδεδεμένες επιχ.</t>
  </si>
  <si>
    <t>6.Βραχ απαιτ. Κατά λοιπών συμμετ.ενδιαφέροντος επιχ.</t>
  </si>
  <si>
    <t>10.Μερίσματα πληρωτέα</t>
  </si>
  <si>
    <t>10. Επισφαλείς - Επίδικοι πελάτες και χρεώστες</t>
  </si>
  <si>
    <t>11. Πιστωτές διάφοροι</t>
  </si>
  <si>
    <t>μείον Προβλέψεις</t>
  </si>
  <si>
    <t>11. Χρεώστες διάφοροι</t>
  </si>
  <si>
    <t>Σύνολον υποχρεωσεων(Γ1+(ΓΙΙ)</t>
  </si>
  <si>
    <t>12. Λογαριασμοί διαχειρίσεως προκ/λων και πιστώσεων</t>
  </si>
  <si>
    <t>IV.Διαθέσιμα</t>
  </si>
  <si>
    <t>Δ. Μεταβατικοί λογαριασμοί παθητικου</t>
  </si>
  <si>
    <t>1.Ταμείο</t>
  </si>
  <si>
    <t>2.εξοδα χρήσεως δουλευμένα</t>
  </si>
  <si>
    <t>3.Καταθέσεις όψεως και προθεσμίας</t>
  </si>
  <si>
    <t>Σύνολο κυκλοφ. Ενεργητικού (ΑΙ+ΑΙΙ+ΑΙV)</t>
  </si>
  <si>
    <t>Ε.ΜΕΤΑΒΑΤΙΚΟΙ ΛΟΓ/ΜΟΙ ΕΝΕΡΓΗΤΙΚΟΥ</t>
  </si>
  <si>
    <t>1.Έξοδα επομένων χρήσεων</t>
  </si>
  <si>
    <t>3.Λοιποί μεταβατικοί λογαριασμοί ενεργητιού</t>
  </si>
  <si>
    <t>ΓΕΝΙΚΟ ΣΥΝΟΛΟ ΕΝΕΡΓΗΤΙΚΟΥ (Β+Γ+Δ+Ε)</t>
  </si>
  <si>
    <t>ΓΕΝΙΚΟ ΣΥΝΟΛΟ ΠΑΘΗΤΙΚΟΥ (Α+Β+Γ+Δ)</t>
  </si>
  <si>
    <t>ΛΟΓΑΡΙΑΣΜΟΙ ΤΑΞΕΩΣ ΧΡΕΩΣΤΙΚΟΙ</t>
  </si>
  <si>
    <t>ΛΟΓΑΡΙΑΣΜΟΙ ΤΑΞΕΩΣ ΠΙΣΤΩΤΙΚΟΙ</t>
  </si>
  <si>
    <t>2. Χρεωστικοί λογ/μοι εγγυήσεων και εμπράγματων ασφαλειών</t>
  </si>
  <si>
    <t>2.Πιστωτικοί λογ/μοι εγγυήσεωνκαι εμπράγματων ασφαλειών</t>
  </si>
  <si>
    <t>4. Λοιποί λογαριασμοί τάξεως</t>
  </si>
  <si>
    <t>4.Λοιποί λογαριασμοί τάξεως</t>
  </si>
  <si>
    <t>ΚΑΤΑΣΤΑΣΗ ΑΠΟΤΕΛΕΣΜΑΤΩΝ ΧΡΗΣΕΩΣ (Λ/86)</t>
  </si>
  <si>
    <t>ΠΙΝΑΚΑΣ ΔΙΑΘΕΣΗΣ ΑΠΟΤΕΛΕΣΜΑΤΩΝ Λ/88</t>
  </si>
  <si>
    <t>31ης Δεκεμβρίου 2014 Λ/86 (1 Ιανουαρίου 2014 -31 Δεκεμβρίου 2014)</t>
  </si>
  <si>
    <t>Ποσά κλειόμενης</t>
  </si>
  <si>
    <t>Ποσά προηγούμ.</t>
  </si>
  <si>
    <t>Ποσά κλειόμενης χρήσης 2014</t>
  </si>
  <si>
    <t>Ποσά προηγούμενης χρήσης 2013</t>
  </si>
  <si>
    <t>χρήσης 2014</t>
  </si>
  <si>
    <t>χρήσης 2013</t>
  </si>
  <si>
    <t>Ι.ΑΠΟΤΕΛΕΣΜΑΤΑ ΕΚΜΕΤΑΛΛΕΥΣΗΣ</t>
  </si>
  <si>
    <t>Κύκλος Εργασιών (πωλήσεις)</t>
  </si>
  <si>
    <t>Καθαρά αποτελέσματα ΚΕΡΔΗ χρήσεως</t>
  </si>
  <si>
    <r>
      <t>Μείον</t>
    </r>
    <r>
      <rPr>
        <sz val="8"/>
        <rFont val="Arial"/>
        <family val="2"/>
      </rPr>
      <t>: Κόστος πωλήσεων</t>
    </r>
  </si>
  <si>
    <t>Υπόλοιπο κερδών προηγ χρήσης</t>
  </si>
  <si>
    <t>Μικτά αποτελέσματα (κέρδη)εκμετάλλευσης</t>
  </si>
  <si>
    <r>
      <t>Πλέον</t>
    </r>
    <r>
      <rPr>
        <sz val="8"/>
        <rFont val="Arial"/>
        <family val="2"/>
      </rPr>
      <t>: Άλλα έσοδα εκμεταλλεύσεως</t>
    </r>
  </si>
  <si>
    <t>Σύνολο</t>
  </si>
  <si>
    <t>Μείον : 1. Έξοδα διοικ.λειτουργίας</t>
  </si>
  <si>
    <t xml:space="preserve">Μείον: Φόρος Εισοδήματος </t>
  </si>
  <si>
    <t>2. Έξοδα λειτ. Διάθεσης</t>
  </si>
  <si>
    <t>Κέρδη προς Διάθεση</t>
  </si>
  <si>
    <t>Μερικά Αποτελέσματα (κέρδη) εκμετάλλευσης</t>
  </si>
  <si>
    <t>Η διάθεση των κερδών γίνεται ως εξής</t>
  </si>
  <si>
    <t>Μείον : Πιστωτικοί τόκοι &amp; συναφη έξοδα</t>
  </si>
  <si>
    <t>1. Τακτικό αποθεματικό</t>
  </si>
  <si>
    <t>Μείον : 3 Χρεωστικοί τόκοι &amp; συν έξοδα</t>
  </si>
  <si>
    <t>2. Μέρισμα</t>
  </si>
  <si>
    <t>Ολικά αποτελέσματα (κέρδη) εκμετάλλευση;</t>
  </si>
  <si>
    <t>3. Υπόλοιπο κερδών εις νέο</t>
  </si>
  <si>
    <r>
      <t xml:space="preserve">II.Μείον/Πλέον </t>
    </r>
    <r>
      <rPr>
        <sz val="8"/>
        <rFont val="Arial"/>
        <family val="2"/>
      </rPr>
      <t>: Έκτακτα αποτελέσματα</t>
    </r>
  </si>
  <si>
    <t xml:space="preserve">                    1. Έκτακτα &amp; ανόργανα έσοδα</t>
  </si>
  <si>
    <t xml:space="preserve">                    2.Έσοδα προηγουμένων χρήσεων</t>
  </si>
  <si>
    <t xml:space="preserve">                    3. έσοδα από προβλέψεις πρ.χρ.</t>
  </si>
  <si>
    <t>Zωγραφου, 30/11/2015</t>
  </si>
  <si>
    <t>ΟΔ/νων Σύμβουλος</t>
  </si>
  <si>
    <t>Ο Προεδρος του ΔΣ</t>
  </si>
  <si>
    <t>Μείον</t>
  </si>
  <si>
    <t xml:space="preserve">                    1.Έκτακτα &amp; ανόργανα έξοδα</t>
  </si>
  <si>
    <t>Γιούργας Στέφανος</t>
  </si>
  <si>
    <t>Φασίτσας Χρήστος</t>
  </si>
  <si>
    <t>Αλέξανδος Ιωάννου</t>
  </si>
  <si>
    <t xml:space="preserve">                    2.Έκτακτες ζημιές</t>
  </si>
  <si>
    <t>Αρ.Αδειας 87846</t>
  </si>
  <si>
    <t xml:space="preserve">                    3.Έξοδα προηγουμένων χρήσεων</t>
  </si>
  <si>
    <t xml:space="preserve">                    4. Προβλέψεις για έκτακτους κινδ.</t>
  </si>
  <si>
    <t>Οργανικά &amp; Έκτακτα αποτελέσματα (κέρδη)</t>
  </si>
  <si>
    <t>Μείον : Σύνολο αποσβέσεων παγίων στοιχείων</t>
  </si>
  <si>
    <t xml:space="preserve">    Μείον : Οι από αυτές ενσωμ.στο λειτ.κόστος </t>
  </si>
  <si>
    <t>ΚΑΘΑΡΑ ΑΠΟΤΕΛΕΣΜΑΤΑ ΚΕΡΔΗ/(ΖΗΜΙΕΣ) ΧΡΗΣΕΩΣ ΠΡΟ ΦΟΡΩΝ</t>
  </si>
  <si>
    <t>Ο Λογιστής</t>
  </si>
  <si>
    <t>ΑΔΤ  ΑΗ 555875</t>
  </si>
  <si>
    <t>ΑΔΤ  ΑΚ 074845</t>
  </si>
  <si>
    <t xml:space="preserve">ΕΚΘΕΣΗ ΕΛΕΓΧΟΥ </t>
  </si>
  <si>
    <t>ΑΝΕΞΑΡΤΗΤΟΥ ΟΡΚΩΤΟΥ ΕΛΕΓΚΤΗ ΛΟΓΙΣΤΗ</t>
  </si>
  <si>
    <t>Ο ΟΡΚΩΤΟΣ ΕΛΕΓΚΤΗΣ ΛΟΓΙΣΤΗΣ</t>
  </si>
  <si>
    <t>Συνεργαζόμενοι Ορκωτοί Λογιστές α.ε.ο.ε.</t>
  </si>
  <si>
    <t>μέλος της Crowe Horwath International</t>
  </si>
  <si>
    <t>Φωκ. Νέγρη 3, 11257 Αθήνα</t>
  </si>
  <si>
    <t>Αρ Μ ΣΟΕΛ 125</t>
  </si>
  <si>
    <t>ΑΘΗΝΑ,   24 ΔΕΚΕΜΒΡΙΟΥ  2015</t>
  </si>
  <si>
    <t>Κων/νος Λ. Τάκης</t>
  </si>
  <si>
    <t>Προς τον Μέτοχο της «ΜΟΝΟΜΕΤΟΧΙΚΗ ΑΞΙΟΠΟΙΗΣΗΣ ΑΚΙΝΗΤΩΝ ΔΗΜΟΥ ΖΩΓΡΑΦΟΥ ΑΝΩΝΥΜΗ ΕΤΑΙΡΕΙΑ Ο.Τ.Α»</t>
  </si>
  <si>
    <t>Α.Μ. Σ.Ο.Ε.Λ. 14881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</si>
</sst>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0.00\ "/>
  </numFmts>
  <fonts count="59">
    <font>
      <sz val="10"/>
      <name val="Arial"/>
      <family val="0"/>
    </font>
    <font>
      <b/>
      <sz val="10"/>
      <name val="Arial"/>
      <family val="2"/>
    </font>
    <font>
      <sz val="8"/>
      <name val="Arial"/>
      <family val="2"/>
    </font>
    <font>
      <b/>
      <sz val="8"/>
      <name val="Arial"/>
      <family val="2"/>
    </font>
    <font>
      <sz val="9"/>
      <name val="Arial"/>
      <family val="2"/>
    </font>
    <font>
      <b/>
      <u val="single"/>
      <sz val="8"/>
      <name val="Arial"/>
      <family val="2"/>
    </font>
    <font>
      <b/>
      <u val="single"/>
      <sz val="8"/>
      <color indexed="10"/>
      <name val="Arial"/>
      <family val="2"/>
    </font>
    <font>
      <sz val="8"/>
      <color indexed="10"/>
      <name val="Arial"/>
      <family val="2"/>
    </font>
    <font>
      <u val="singleAccounting"/>
      <sz val="8"/>
      <name val="Arial"/>
      <family val="2"/>
    </font>
    <font>
      <u val="singleAccounting"/>
      <sz val="8"/>
      <color indexed="10"/>
      <name val="Arial"/>
      <family val="2"/>
    </font>
    <font>
      <b/>
      <sz val="8"/>
      <color indexed="10"/>
      <name val="Arial"/>
      <family val="2"/>
    </font>
    <font>
      <b/>
      <i/>
      <u val="single"/>
      <sz val="8"/>
      <name val="Arial"/>
      <family val="2"/>
    </font>
    <font>
      <b/>
      <i/>
      <sz val="8"/>
      <name val="Arial"/>
      <family val="2"/>
    </font>
    <font>
      <b/>
      <i/>
      <u val="singleAccounting"/>
      <sz val="8"/>
      <name val="Arial"/>
      <family val="2"/>
    </font>
    <font>
      <b/>
      <i/>
      <u val="singleAccounting"/>
      <sz val="8"/>
      <color indexed="10"/>
      <name val="Arial"/>
      <family val="2"/>
    </font>
    <font>
      <i/>
      <sz val="8"/>
      <name val="Arial"/>
      <family val="2"/>
    </font>
    <font>
      <b/>
      <i/>
      <sz val="8"/>
      <color indexed="10"/>
      <name val="Arial"/>
      <family val="2"/>
    </font>
    <font>
      <sz val="10"/>
      <color indexed="10"/>
      <name val="Arial"/>
      <family val="2"/>
    </font>
    <font>
      <b/>
      <sz val="10"/>
      <name val="Arial Greek"/>
      <family val="0"/>
    </font>
    <font>
      <b/>
      <sz val="10"/>
      <color indexed="8"/>
      <name val="Arial Greek"/>
      <family val="0"/>
    </font>
    <font>
      <u val="single"/>
      <sz val="9"/>
      <name val="Arial"/>
      <family val="2"/>
    </font>
    <font>
      <sz val="11"/>
      <name val="Times New Roman Greek"/>
      <family val="1"/>
    </font>
    <font>
      <sz val="9"/>
      <name val="Times New Roman Greek"/>
      <family val="1"/>
    </font>
    <font>
      <sz val="10"/>
      <name val="Times New Roman Greek"/>
      <family val="1"/>
    </font>
    <font>
      <b/>
      <sz val="11"/>
      <color indexed="8"/>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Arial Greek"/>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double"/>
      <bottom style="double"/>
    </border>
    <border>
      <left>
        <color indexed="63"/>
      </left>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style="double"/>
    </border>
    <border>
      <left>
        <color indexed="63"/>
      </left>
      <right>
        <color indexed="63"/>
      </right>
      <top style="thin"/>
      <bottom style="thin"/>
    </border>
    <border>
      <left>
        <color indexed="63"/>
      </left>
      <right style="thin"/>
      <top>
        <color indexed="63"/>
      </top>
      <bottom style="double"/>
    </border>
    <border>
      <left>
        <color indexed="63"/>
      </left>
      <right>
        <color indexed="63"/>
      </right>
      <top style="thin"/>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thin"/>
      <bottom>
        <color indexed="63"/>
      </bottom>
    </border>
    <border>
      <left>
        <color indexed="63"/>
      </left>
      <right style="thin"/>
      <top style="double"/>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lignment/>
      <protection/>
    </xf>
    <xf numFmtId="0" fontId="21" fillId="0" borderId="0">
      <alignment/>
      <protection/>
    </xf>
    <xf numFmtId="0" fontId="44" fillId="20" borderId="1" applyNumberFormat="0" applyAlignment="0" applyProtection="0"/>
    <xf numFmtId="0" fontId="45" fillId="21" borderId="2" applyNumberFormat="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3" applyNumberFormat="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32" borderId="7" applyNumberFormat="0" applyFont="0" applyAlignment="0" applyProtection="0"/>
    <xf numFmtId="0" fontId="55" fillId="0" borderId="8" applyNumberFormat="0" applyFill="0" applyAlignment="0" applyProtection="0"/>
    <xf numFmtId="0" fontId="56" fillId="0" borderId="9" applyNumberFormat="0" applyFill="0" applyAlignment="0" applyProtection="0"/>
    <xf numFmtId="0" fontId="57" fillId="0" borderId="0" applyNumberFormat="0" applyFill="0" applyBorder="0" applyAlignment="0" applyProtection="0"/>
    <xf numFmtId="0" fontId="58" fillId="28" borderId="1" applyNumberFormat="0" applyAlignment="0" applyProtection="0"/>
  </cellStyleXfs>
  <cellXfs count="145">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horizontal="center"/>
    </xf>
    <xf numFmtId="43" fontId="2" fillId="0" borderId="0" xfId="0" applyNumberFormat="1" applyFont="1" applyBorder="1" applyAlignment="1">
      <alignment/>
    </xf>
    <xf numFmtId="43" fontId="2" fillId="0" borderId="0" xfId="0" applyNumberFormat="1" applyFont="1" applyBorder="1" applyAlignment="1">
      <alignment horizontal="center"/>
    </xf>
    <xf numFmtId="43" fontId="2" fillId="0" borderId="0" xfId="0" applyNumberFormat="1" applyFont="1" applyAlignment="1">
      <alignment/>
    </xf>
    <xf numFmtId="43" fontId="4" fillId="0" borderId="0" xfId="0" applyNumberFormat="1" applyFont="1" applyAlignment="1">
      <alignment/>
    </xf>
    <xf numFmtId="0" fontId="3" fillId="0" borderId="10" xfId="0"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43" fontId="5" fillId="0" borderId="0" xfId="0" applyNumberFormat="1" applyFont="1" applyBorder="1" applyAlignment="1">
      <alignment horizontal="left"/>
    </xf>
    <xf numFmtId="43" fontId="7" fillId="0" borderId="0" xfId="0" applyNumberFormat="1" applyFont="1" applyBorder="1" applyAlignment="1">
      <alignment/>
    </xf>
    <xf numFmtId="0" fontId="7" fillId="0" borderId="0" xfId="0" applyFont="1" applyBorder="1" applyAlignment="1">
      <alignment/>
    </xf>
    <xf numFmtId="43" fontId="2" fillId="0" borderId="11" xfId="0" applyNumberFormat="1" applyFont="1" applyBorder="1" applyAlignment="1">
      <alignment/>
    </xf>
    <xf numFmtId="43" fontId="8" fillId="0" borderId="0" xfId="0" applyNumberFormat="1" applyFont="1" applyBorder="1" applyAlignment="1">
      <alignment/>
    </xf>
    <xf numFmtId="43" fontId="9" fillId="0" borderId="0" xfId="0" applyNumberFormat="1" applyFont="1" applyBorder="1" applyAlignment="1">
      <alignment/>
    </xf>
    <xf numFmtId="0" fontId="7" fillId="0" borderId="10" xfId="0" applyFont="1" applyBorder="1" applyAlignment="1">
      <alignment/>
    </xf>
    <xf numFmtId="43" fontId="3" fillId="0" borderId="12" xfId="0" applyNumberFormat="1" applyFont="1" applyBorder="1" applyAlignment="1">
      <alignment/>
    </xf>
    <xf numFmtId="43" fontId="10" fillId="0" borderId="0" xfId="0" applyNumberFormat="1" applyFont="1" applyBorder="1" applyAlignment="1">
      <alignment/>
    </xf>
    <xf numFmtId="43" fontId="2" fillId="0" borderId="0" xfId="0" applyNumberFormat="1" applyFont="1" applyBorder="1" applyAlignment="1">
      <alignment wrapText="1"/>
    </xf>
    <xf numFmtId="43" fontId="2" fillId="0" borderId="12" xfId="0" applyNumberFormat="1" applyFont="1" applyBorder="1" applyAlignment="1">
      <alignment/>
    </xf>
    <xf numFmtId="43" fontId="7" fillId="0" borderId="0" xfId="0" applyNumberFormat="1" applyFont="1" applyBorder="1" applyAlignment="1">
      <alignment horizontal="center"/>
    </xf>
    <xf numFmtId="43" fontId="7" fillId="0" borderId="11" xfId="0" applyNumberFormat="1" applyFont="1" applyBorder="1" applyAlignment="1">
      <alignment horizontal="center"/>
    </xf>
    <xf numFmtId="43" fontId="2" fillId="0" borderId="13" xfId="0" applyNumberFormat="1" applyFont="1" applyBorder="1" applyAlignment="1">
      <alignment horizontal="center"/>
    </xf>
    <xf numFmtId="43" fontId="2" fillId="0" borderId="14" xfId="0" applyNumberFormat="1" applyFont="1" applyBorder="1" applyAlignment="1">
      <alignment horizontal="center"/>
    </xf>
    <xf numFmtId="0" fontId="11" fillId="0" borderId="10" xfId="0" applyFont="1" applyBorder="1" applyAlignment="1">
      <alignment/>
    </xf>
    <xf numFmtId="43" fontId="12" fillId="0" borderId="15" xfId="0" applyNumberFormat="1" applyFont="1" applyBorder="1" applyAlignment="1">
      <alignment/>
    </xf>
    <xf numFmtId="43" fontId="13" fillId="0" borderId="15" xfId="0" applyNumberFormat="1" applyFont="1" applyBorder="1" applyAlignment="1">
      <alignment/>
    </xf>
    <xf numFmtId="43" fontId="14" fillId="0" borderId="0" xfId="0" applyNumberFormat="1" applyFont="1" applyBorder="1" applyAlignment="1">
      <alignment/>
    </xf>
    <xf numFmtId="43" fontId="12" fillId="0" borderId="0" xfId="0" applyNumberFormat="1" applyFont="1" applyBorder="1" applyAlignment="1">
      <alignment/>
    </xf>
    <xf numFmtId="43" fontId="0" fillId="0" borderId="0" xfId="0" applyNumberFormat="1" applyAlignment="1">
      <alignment/>
    </xf>
    <xf numFmtId="0" fontId="0" fillId="0" borderId="0" xfId="0" applyFont="1" applyBorder="1" applyAlignment="1">
      <alignment/>
    </xf>
    <xf numFmtId="43" fontId="2" fillId="0" borderId="15" xfId="0" applyNumberFormat="1" applyFont="1" applyBorder="1" applyAlignment="1">
      <alignment/>
    </xf>
    <xf numFmtId="0" fontId="12" fillId="0" borderId="10" xfId="0" applyFont="1" applyBorder="1" applyAlignment="1">
      <alignment/>
    </xf>
    <xf numFmtId="43" fontId="16" fillId="0" borderId="0" xfId="0" applyNumberFormat="1" applyFont="1" applyBorder="1" applyAlignment="1">
      <alignment/>
    </xf>
    <xf numFmtId="164" fontId="7" fillId="0" borderId="0" xfId="0" applyNumberFormat="1" applyFont="1" applyBorder="1" applyAlignment="1">
      <alignment horizontal="center"/>
    </xf>
    <xf numFmtId="164" fontId="2" fillId="0" borderId="0" xfId="0" applyNumberFormat="1" applyFont="1" applyBorder="1" applyAlignment="1">
      <alignment horizontal="center"/>
    </xf>
    <xf numFmtId="43" fontId="2" fillId="0" borderId="13" xfId="0" applyNumberFormat="1" applyFont="1" applyBorder="1" applyAlignment="1">
      <alignment/>
    </xf>
    <xf numFmtId="0" fontId="17" fillId="0" borderId="0" xfId="0" applyFont="1" applyBorder="1" applyAlignment="1">
      <alignment/>
    </xf>
    <xf numFmtId="0" fontId="17" fillId="0" borderId="11" xfId="0" applyFont="1" applyBorder="1" applyAlignment="1">
      <alignment/>
    </xf>
    <xf numFmtId="43" fontId="2" fillId="0" borderId="0" xfId="0" applyNumberFormat="1" applyFont="1" applyFill="1" applyBorder="1" applyAlignment="1">
      <alignment/>
    </xf>
    <xf numFmtId="164" fontId="2" fillId="0" borderId="0" xfId="0" applyNumberFormat="1" applyFont="1" applyBorder="1" applyAlignment="1">
      <alignment horizontal="right"/>
    </xf>
    <xf numFmtId="43" fontId="3" fillId="0" borderId="0" xfId="0" applyNumberFormat="1" applyFont="1" applyBorder="1" applyAlignment="1">
      <alignment/>
    </xf>
    <xf numFmtId="43" fontId="12" fillId="0" borderId="12" xfId="0" applyNumberFormat="1" applyFont="1" applyBorder="1" applyAlignment="1">
      <alignment/>
    </xf>
    <xf numFmtId="0" fontId="10" fillId="0" borderId="16" xfId="0" applyFont="1" applyBorder="1" applyAlignment="1">
      <alignment horizontal="center" wrapText="1"/>
    </xf>
    <xf numFmtId="43" fontId="3" fillId="0" borderId="17" xfId="0" applyNumberFormat="1" applyFont="1" applyBorder="1" applyAlignment="1">
      <alignment horizontal="center"/>
    </xf>
    <xf numFmtId="43" fontId="7" fillId="0" borderId="16" xfId="0" applyNumberFormat="1" applyFont="1" applyBorder="1" applyAlignment="1">
      <alignment horizontal="center"/>
    </xf>
    <xf numFmtId="43" fontId="7" fillId="0" borderId="16" xfId="0" applyNumberFormat="1" applyFont="1" applyBorder="1" applyAlignment="1">
      <alignment/>
    </xf>
    <xf numFmtId="43" fontId="7" fillId="0" borderId="18" xfId="0" applyNumberFormat="1" applyFont="1" applyBorder="1" applyAlignment="1">
      <alignment/>
    </xf>
    <xf numFmtId="0" fontId="10" fillId="0" borderId="13" xfId="0" applyFont="1" applyBorder="1" applyAlignment="1">
      <alignment horizontal="center" wrapText="1"/>
    </xf>
    <xf numFmtId="43" fontId="2" fillId="0" borderId="19" xfId="0" applyNumberFormat="1" applyFont="1" applyBorder="1" applyAlignment="1">
      <alignment horizontal="center"/>
    </xf>
    <xf numFmtId="43" fontId="7" fillId="0" borderId="13" xfId="0" applyNumberFormat="1" applyFont="1" applyBorder="1" applyAlignment="1">
      <alignment horizontal="center"/>
    </xf>
    <xf numFmtId="0" fontId="2" fillId="0" borderId="20" xfId="0" applyFont="1" applyBorder="1" applyAlignment="1">
      <alignment/>
    </xf>
    <xf numFmtId="43" fontId="2" fillId="0" borderId="21" xfId="0" applyNumberFormat="1" applyFont="1" applyBorder="1" applyAlignment="1">
      <alignment/>
    </xf>
    <xf numFmtId="43" fontId="10" fillId="0" borderId="21" xfId="0" applyNumberFormat="1" applyFont="1" applyBorder="1" applyAlignment="1">
      <alignment horizontal="right"/>
    </xf>
    <xf numFmtId="43" fontId="2" fillId="0" borderId="22" xfId="0" applyNumberFormat="1" applyFont="1" applyBorder="1" applyAlignment="1">
      <alignment/>
    </xf>
    <xf numFmtId="43" fontId="7" fillId="0" borderId="21" xfId="0" applyNumberFormat="1" applyFont="1" applyBorder="1" applyAlignment="1">
      <alignment/>
    </xf>
    <xf numFmtId="0" fontId="0" fillId="0" borderId="11" xfId="0" applyFont="1" applyBorder="1" applyAlignment="1">
      <alignment/>
    </xf>
    <xf numFmtId="43" fontId="8" fillId="0" borderId="0" xfId="0" applyNumberFormat="1" applyFont="1" applyBorder="1" applyAlignment="1">
      <alignment horizontal="left" indent="1"/>
    </xf>
    <xf numFmtId="43" fontId="1" fillId="0" borderId="0" xfId="0" applyNumberFormat="1" applyFont="1" applyAlignment="1">
      <alignment horizontal="center"/>
    </xf>
    <xf numFmtId="0" fontId="3" fillId="0" borderId="10" xfId="0" applyFont="1" applyBorder="1" applyAlignment="1">
      <alignment horizontal="center"/>
    </xf>
    <xf numFmtId="0" fontId="7" fillId="0" borderId="11" xfId="0" applyFont="1" applyBorder="1" applyAlignment="1">
      <alignment/>
    </xf>
    <xf numFmtId="0" fontId="0" fillId="0" borderId="0" xfId="0" applyFont="1" applyAlignment="1">
      <alignment/>
    </xf>
    <xf numFmtId="0" fontId="2" fillId="0" borderId="23" xfId="0" applyFont="1" applyBorder="1" applyAlignment="1">
      <alignment/>
    </xf>
    <xf numFmtId="43" fontId="0" fillId="0" borderId="13" xfId="0" applyNumberFormat="1" applyBorder="1" applyAlignment="1">
      <alignment/>
    </xf>
    <xf numFmtId="0" fontId="0" fillId="0" borderId="13" xfId="0" applyBorder="1" applyAlignment="1">
      <alignment/>
    </xf>
    <xf numFmtId="0" fontId="0" fillId="0" borderId="24" xfId="0" applyBorder="1" applyAlignment="1">
      <alignment/>
    </xf>
    <xf numFmtId="0" fontId="3" fillId="0" borderId="10" xfId="0" applyFont="1" applyBorder="1" applyAlignment="1">
      <alignment horizontal="left"/>
    </xf>
    <xf numFmtId="0" fontId="18" fillId="0" borderId="0" xfId="0" applyFont="1" applyFill="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right"/>
    </xf>
    <xf numFmtId="0" fontId="0" fillId="0" borderId="0" xfId="0" applyFont="1" applyFill="1" applyAlignment="1">
      <alignment horizontal="center"/>
    </xf>
    <xf numFmtId="0" fontId="0" fillId="0" borderId="0" xfId="0" applyFont="1" applyFill="1" applyBorder="1" applyAlignment="1">
      <alignment horizontal="center"/>
    </xf>
    <xf numFmtId="0" fontId="20" fillId="0" borderId="0" xfId="34" applyFont="1" applyFill="1" applyBorder="1" applyAlignment="1">
      <alignment horizontal="center"/>
      <protection/>
    </xf>
    <xf numFmtId="0" fontId="0" fillId="0" borderId="0" xfId="0" applyFill="1" applyAlignment="1">
      <alignment/>
    </xf>
    <xf numFmtId="0" fontId="0" fillId="0" borderId="0" xfId="0" applyFont="1" applyFill="1" applyBorder="1" applyAlignment="1">
      <alignment/>
    </xf>
    <xf numFmtId="0" fontId="18" fillId="0" borderId="0" xfId="0" applyFont="1" applyFill="1" applyAlignment="1">
      <alignment/>
    </xf>
    <xf numFmtId="0" fontId="0" fillId="0" borderId="0" xfId="0" applyFill="1" applyBorder="1" applyAlignment="1">
      <alignment/>
    </xf>
    <xf numFmtId="0" fontId="0" fillId="0" borderId="0" xfId="0" applyFont="1" applyFill="1" applyAlignment="1">
      <alignment/>
    </xf>
    <xf numFmtId="0" fontId="0" fillId="0" borderId="0" xfId="33" applyFont="1" applyFill="1">
      <alignment/>
      <protection/>
    </xf>
    <xf numFmtId="0" fontId="22" fillId="0" borderId="0" xfId="34" applyFont="1" applyFill="1" applyBorder="1" applyAlignment="1">
      <alignment horizontal="center"/>
      <protection/>
    </xf>
    <xf numFmtId="0" fontId="0" fillId="0" borderId="0" xfId="33" applyFont="1" applyFill="1" applyBorder="1">
      <alignment/>
      <protection/>
    </xf>
    <xf numFmtId="0" fontId="23" fillId="0" borderId="0" xfId="34" applyFont="1" applyFill="1" applyBorder="1" applyAlignment="1">
      <alignment horizontal="center"/>
      <protection/>
    </xf>
    <xf numFmtId="0" fontId="24" fillId="0" borderId="0" xfId="0" applyFont="1" applyFill="1" applyAlignment="1">
      <alignment horizontal="left" vertical="center" readingOrder="1"/>
    </xf>
    <xf numFmtId="0" fontId="25" fillId="0" borderId="0" xfId="0" applyFont="1" applyFill="1" applyAlignment="1">
      <alignment horizontal="center" vertical="center"/>
    </xf>
    <xf numFmtId="0" fontId="24" fillId="0" borderId="0" xfId="0" applyFont="1" applyFill="1" applyAlignment="1">
      <alignment horizontal="center" vertical="center"/>
    </xf>
    <xf numFmtId="0" fontId="0" fillId="0" borderId="0" xfId="0" applyFont="1" applyFill="1" applyBorder="1" applyAlignment="1">
      <alignment/>
    </xf>
    <xf numFmtId="0" fontId="19" fillId="0" borderId="0" xfId="0" applyFont="1" applyFill="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horizontal="center"/>
    </xf>
    <xf numFmtId="43" fontId="2" fillId="0" borderId="0" xfId="0" applyNumberFormat="1" applyFont="1" applyBorder="1" applyAlignment="1">
      <alignment horizontal="center"/>
    </xf>
    <xf numFmtId="43" fontId="2" fillId="0" borderId="11" xfId="0" applyNumberFormat="1" applyFont="1" applyBorder="1" applyAlignment="1">
      <alignment horizontal="center"/>
    </xf>
    <xf numFmtId="43" fontId="7" fillId="0" borderId="0" xfId="0" applyNumberFormat="1" applyFont="1" applyBorder="1" applyAlignment="1">
      <alignment horizontal="center"/>
    </xf>
    <xf numFmtId="43" fontId="7" fillId="0" borderId="11" xfId="0" applyNumberFormat="1" applyFont="1" applyBorder="1" applyAlignment="1">
      <alignment horizontal="center"/>
    </xf>
    <xf numFmtId="43" fontId="2" fillId="0" borderId="14" xfId="0" applyNumberFormat="1" applyFont="1" applyBorder="1" applyAlignment="1">
      <alignment horizontal="center"/>
    </xf>
    <xf numFmtId="43" fontId="2" fillId="0" borderId="25" xfId="0" applyNumberFormat="1" applyFont="1" applyBorder="1" applyAlignment="1">
      <alignment horizontal="center"/>
    </xf>
    <xf numFmtId="43" fontId="2" fillId="0" borderId="13" xfId="0" applyNumberFormat="1" applyFont="1" applyBorder="1" applyAlignment="1">
      <alignment horizontal="center"/>
    </xf>
    <xf numFmtId="43" fontId="2" fillId="0" borderId="26" xfId="0" applyNumberFormat="1" applyFont="1" applyBorder="1" applyAlignment="1">
      <alignment horizontal="center"/>
    </xf>
    <xf numFmtId="43" fontId="8" fillId="0" borderId="0" xfId="0" applyNumberFormat="1" applyFont="1" applyBorder="1" applyAlignment="1">
      <alignment horizontal="center"/>
    </xf>
    <xf numFmtId="43" fontId="8" fillId="0" borderId="11" xfId="0" applyNumberFormat="1" applyFont="1" applyBorder="1" applyAlignment="1">
      <alignment horizontal="center"/>
    </xf>
    <xf numFmtId="43" fontId="2" fillId="0" borderId="0" xfId="0" applyNumberFormat="1" applyFont="1" applyBorder="1" applyAlignment="1">
      <alignment horizontal="center" wrapText="1"/>
    </xf>
    <xf numFmtId="0" fontId="2" fillId="0" borderId="0" xfId="0" applyFont="1" applyBorder="1" applyAlignment="1">
      <alignment horizontal="center"/>
    </xf>
    <xf numFmtId="43" fontId="12" fillId="0" borderId="12" xfId="0" applyNumberFormat="1" applyFont="1" applyBorder="1" applyAlignment="1">
      <alignment wrapText="1"/>
    </xf>
    <xf numFmtId="43" fontId="12" fillId="0" borderId="12" xfId="0" applyNumberFormat="1" applyFont="1" applyBorder="1" applyAlignment="1">
      <alignment horizontal="center"/>
    </xf>
    <xf numFmtId="43" fontId="12" fillId="0" borderId="27" xfId="0" applyNumberFormat="1" applyFont="1" applyBorder="1" applyAlignment="1">
      <alignment horizontal="center"/>
    </xf>
    <xf numFmtId="43" fontId="2" fillId="0" borderId="0" xfId="0" applyNumberFormat="1" applyFont="1" applyBorder="1" applyAlignment="1">
      <alignment/>
    </xf>
    <xf numFmtId="43" fontId="3" fillId="0" borderId="21" xfId="0" applyNumberFormat="1" applyFont="1" applyBorder="1" applyAlignment="1">
      <alignment horizontal="center"/>
    </xf>
    <xf numFmtId="43" fontId="3" fillId="0" borderId="28" xfId="0" applyNumberFormat="1" applyFont="1" applyBorder="1" applyAlignment="1">
      <alignment horizontal="right"/>
    </xf>
    <xf numFmtId="43" fontId="2" fillId="0" borderId="21" xfId="0" applyNumberFormat="1" applyFont="1" applyBorder="1" applyAlignment="1">
      <alignment horizontal="center"/>
    </xf>
    <xf numFmtId="43" fontId="2" fillId="0" borderId="29" xfId="0" applyNumberFormat="1" applyFont="1" applyBorder="1" applyAlignment="1">
      <alignment horizontal="center"/>
    </xf>
    <xf numFmtId="43" fontId="7" fillId="0" borderId="21" xfId="0" applyNumberFormat="1" applyFont="1" applyBorder="1" applyAlignment="1">
      <alignment horizontal="center"/>
    </xf>
    <xf numFmtId="43" fontId="7" fillId="0" borderId="29" xfId="0" applyNumberFormat="1" applyFont="1" applyBorder="1" applyAlignment="1">
      <alignment horizontal="center"/>
    </xf>
    <xf numFmtId="0" fontId="3" fillId="0" borderId="30" xfId="0" applyFont="1" applyBorder="1" applyAlignment="1">
      <alignment horizontal="center" wrapText="1"/>
    </xf>
    <xf numFmtId="0" fontId="3" fillId="0" borderId="16" xfId="0" applyFont="1" applyBorder="1" applyAlignment="1">
      <alignment horizontal="center" wrapText="1"/>
    </xf>
    <xf numFmtId="0" fontId="3" fillId="0" borderId="23" xfId="0" applyFont="1" applyBorder="1" applyAlignment="1">
      <alignment horizontal="center" wrapText="1"/>
    </xf>
    <xf numFmtId="0" fontId="3" fillId="0" borderId="13" xfId="0" applyFont="1" applyBorder="1" applyAlignment="1">
      <alignment horizontal="center" wrapText="1"/>
    </xf>
    <xf numFmtId="43" fontId="2" fillId="0" borderId="31" xfId="0" applyNumberFormat="1" applyFont="1" applyBorder="1" applyAlignment="1">
      <alignment horizontal="center"/>
    </xf>
    <xf numFmtId="0" fontId="12" fillId="0" borderId="27" xfId="0" applyFont="1" applyBorder="1" applyAlignment="1">
      <alignment horizontal="center"/>
    </xf>
    <xf numFmtId="43" fontId="2" fillId="0" borderId="12" xfId="0" applyNumberFormat="1" applyFont="1" applyBorder="1" applyAlignment="1">
      <alignment horizontal="center"/>
    </xf>
    <xf numFmtId="43" fontId="2" fillId="0" borderId="27" xfId="0" applyNumberFormat="1" applyFont="1" applyBorder="1" applyAlignment="1">
      <alignment horizontal="center"/>
    </xf>
    <xf numFmtId="43" fontId="2" fillId="33" borderId="0" xfId="0" applyNumberFormat="1" applyFont="1" applyFill="1" applyBorder="1" applyAlignment="1">
      <alignment horizontal="center"/>
    </xf>
    <xf numFmtId="43" fontId="15" fillId="0" borderId="0" xfId="0" applyNumberFormat="1" applyFont="1" applyBorder="1" applyAlignment="1">
      <alignment horizontal="center"/>
    </xf>
    <xf numFmtId="43" fontId="2" fillId="0" borderId="15" xfId="0" applyNumberFormat="1" applyFont="1" applyBorder="1" applyAlignment="1">
      <alignment horizontal="center"/>
    </xf>
    <xf numFmtId="43" fontId="2" fillId="0" borderId="32" xfId="0" applyNumberFormat="1" applyFont="1" applyBorder="1" applyAlignment="1">
      <alignment horizontal="center"/>
    </xf>
    <xf numFmtId="43" fontId="2" fillId="0" borderId="24" xfId="0" applyNumberFormat="1" applyFont="1" applyBorder="1" applyAlignment="1">
      <alignment horizontal="center"/>
    </xf>
    <xf numFmtId="43" fontId="2" fillId="0" borderId="0" xfId="0" applyNumberFormat="1" applyFont="1" applyAlignment="1">
      <alignment horizontal="center"/>
    </xf>
    <xf numFmtId="43" fontId="8" fillId="0" borderId="0" xfId="0" applyNumberFormat="1" applyFont="1" applyAlignment="1">
      <alignment horizontal="center"/>
    </xf>
    <xf numFmtId="0" fontId="2" fillId="0" borderId="11" xfId="0" applyFont="1" applyBorder="1" applyAlignment="1">
      <alignment horizontal="center"/>
    </xf>
    <xf numFmtId="0" fontId="3" fillId="0" borderId="13" xfId="0" applyFont="1" applyBorder="1" applyAlignment="1">
      <alignment horizontal="center"/>
    </xf>
    <xf numFmtId="0" fontId="1" fillId="0" borderId="33" xfId="0" applyFont="1" applyBorder="1" applyAlignment="1">
      <alignment horizontal="center"/>
    </xf>
    <xf numFmtId="0" fontId="1" fillId="0" borderId="16"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1" fillId="0" borderId="0"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1" fillId="0" borderId="21" xfId="0" applyFont="1" applyBorder="1" applyAlignment="1">
      <alignment horizontal="center"/>
    </xf>
    <xf numFmtId="0" fontId="1" fillId="0" borderId="38" xfId="0" applyFont="1" applyBorder="1" applyAlignment="1">
      <alignment horizontal="center"/>
    </xf>
    <xf numFmtId="0" fontId="0" fillId="0" borderId="10" xfId="0" applyBorder="1" applyAlignment="1">
      <alignment/>
    </xf>
    <xf numFmtId="0" fontId="0" fillId="0" borderId="0" xfId="0" applyBorder="1" applyAlignment="1">
      <alignment/>
    </xf>
    <xf numFmtId="0" fontId="0" fillId="0" borderId="11" xfId="0" applyBorder="1" applyAlignment="1">
      <alignment/>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Normal_2 GAIA ISOLOG 2003" xfId="33"/>
    <cellStyle name="Βασικό_Φύλλο1"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omma" xfId="51"/>
    <cellStyle name="Comma [0]"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96</xdr:row>
      <xdr:rowOff>104775</xdr:rowOff>
    </xdr:from>
    <xdr:to>
      <xdr:col>16</xdr:col>
      <xdr:colOff>581025</xdr:colOff>
      <xdr:row>142</xdr:row>
      <xdr:rowOff>0</xdr:rowOff>
    </xdr:to>
    <xdr:sp fLocksText="0">
      <xdr:nvSpPr>
        <xdr:cNvPr id="1" name="Text Box 1"/>
        <xdr:cNvSpPr txBox="1">
          <a:spLocks noChangeArrowheads="1"/>
        </xdr:cNvSpPr>
      </xdr:nvSpPr>
      <xdr:spPr>
        <a:xfrm>
          <a:off x="180975" y="16687800"/>
          <a:ext cx="12544425" cy="7343775"/>
        </a:xfrm>
        <a:prstGeom prst="rect">
          <a:avLst/>
        </a:prstGeom>
        <a:solidFill>
          <a:srgbClr val="FFFFFF"/>
        </a:solidFill>
        <a:ln w="9525" cmpd="sng">
          <a:noFill/>
        </a:ln>
      </xdr:spPr>
      <xdr:txBody>
        <a:bodyPr vertOverflow="clip" wrap="square" lIns="27360" tIns="22680" rIns="0" bIns="22680" anchor="ctr"/>
        <a:p>
          <a:pPr algn="l">
            <a:defRPr/>
          </a:pPr>
          <a:r>
            <a:rPr lang="en-US" cap="none" sz="1100" b="1" i="0" u="none" baseline="0">
              <a:solidFill>
                <a:srgbClr val="000000"/>
              </a:solidFill>
              <a:latin typeface="Calibri"/>
              <a:ea typeface="Calibri"/>
              <a:cs typeface="Calibri"/>
            </a:rPr>
            <a:t>Έκθεση επί των Οικονομικών Καταστάσεων
</a:t>
          </a:r>
          <a:r>
            <a:rPr lang="en-US" cap="none" sz="1100" b="0" i="0" u="none" baseline="0">
              <a:solidFill>
                <a:srgbClr val="000000"/>
              </a:solidFill>
              <a:latin typeface="Calibri"/>
              <a:ea typeface="Calibri"/>
              <a:cs typeface="Calibri"/>
            </a:rPr>
            <a:t>Ελέγξαμε τις ανωτέρω οικονομικές καταστάσεις της Εταιρείας  «ΜΟΝΟΜΕΤΟΧΙΚΗ ΑΞΙΟΠΟΙΗΣΗΣ ΑΚΙΝΗΤΩΝ ΔΗΜΟΥ ΖΩΓΡΑΦΟΥ ΑΝΩΝΥΜΗ ΕΤΑΙΡΕΙΑ Ο.Τ.Α»,οι οποίες αποτελούνται από τον ισολογισμό της 31ης Δεκεμβρίου 2014, την κατάσταση αποτελεσμάτων και τον πίνακα διάθεσης αποτελεσμάτων της χρήσεως που έληξε την ημερομηνία αυτή, καθώς και το σχετικό προσάρτημα.
</a:t>
          </a:r>
          <a:r>
            <a:rPr lang="en-US" cap="none" sz="1100" b="0" i="0" u="none" baseline="0">
              <a:solidFill>
                <a:srgbClr val="000000"/>
              </a:solidFill>
              <a:latin typeface="Calibri"/>
              <a:ea typeface="Calibri"/>
              <a:cs typeface="Calibri"/>
            </a:rPr>
            <a:t>Ευθύνη της Διοίκησης για τις Οικονομικές Καταστάσεις
</a:t>
          </a:r>
          <a:r>
            <a:rPr lang="en-US" cap="none" sz="1100" b="0" i="0" u="none" baseline="0">
              <a:solidFill>
                <a:srgbClr val="000000"/>
              </a:solidFill>
              <a:latin typeface="Calibri"/>
              <a:ea typeface="Calibri"/>
              <a:cs typeface="Calibri"/>
            </a:rPr>
            <a:t>Η διοίκηση έχει την ευθύνη για την κατάρτιση και εύλογη παρουσίαση αυτών των οικονομικών καταστάσεων σύμφωνα με τα Λογιστικά Πρότυπα που προδιαγράφονται από το Ελληνικό Γενικό Λογιστικό Σχέδιο και τις διατάξεις των άρθρων 42α έως και 43γ του κωδ.Ν. 2190/1920, όπως και για εκείνες τις εσωτερικές δικλίδες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Ευθύνη του Ελεγκτή
</a:t>
          </a:r>
          <a:r>
            <a:rPr lang="en-US" cap="none" sz="1100" b="0" i="0" u="none" baseline="0">
              <a:solidFill>
                <a:srgbClr val="000000"/>
              </a:solidFill>
              <a:latin typeface="Calibri"/>
              <a:ea typeface="Calibri"/>
              <a:cs typeface="Calibri"/>
            </a:rPr>
            <a:t>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a:t>
          </a:r>
          <a:r>
            <a:rPr lang="en-US" cap="none" sz="1100" b="0" i="0" u="none" baseline="0">
              <a:solidFill>
                <a:srgbClr val="000000"/>
              </a:solidFill>
              <a:latin typeface="Calibri"/>
              <a:ea typeface="Calibri"/>
              <a:cs typeface="Calibri"/>
            </a:rPr>
            <a:t>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δικλίδες που σχετίζονται με την κατάρτιση και εύλογη παρουσίαση των οικονομικών καταστάσεων της εταιρείας, με σκοπό το σχεδιασμό ελεγκτικών διαδικασιών κατάλληλων για τις περιστάσεις, αλλά όχι με σκοπό την έκφραση γνώμης επί της αποτελεσματικότητας των εσωτερικών δικλίδων της εταιρείας.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Βάση για Γνώμη με Επιφύλαξη
</a:t>
          </a:r>
          <a:r>
            <a:rPr lang="en-US" cap="none" sz="1100" b="0" i="0" u="none" baseline="0">
              <a:solidFill>
                <a:srgbClr val="000000"/>
              </a:solidFill>
              <a:latin typeface="Calibri"/>
              <a:ea typeface="Calibri"/>
              <a:cs typeface="Calibri"/>
            </a:rPr>
            <a:t>Από τον έλεγχο μας προέκυψαν τα εξής:1) Για τα ακίνητα,  τα οποία παραχωρήθηκε το δικαίωμα  νομής, χρήσης  και εκμετάλλευσης  ακινήτων του Δήμου Ζωγράφου, εκτιμηθείσης  αξίας € 10.280.000,00 και για χρονικό διάστημα 50 ετών από την σύσταση της εταιρείας, δεν  τέθηκαν υπόψη μας στοιχεία  εγγραφής στο υποθηκοφυλάκειο και κτηματολόγιο.2) Στον λογαριασμό « Συμμετοχές σε συνδεδεμένες επιχειρήσεις» περιλαμβάνεται η  αξία κτήσης  € 50.000,00 συμμετοχών σε ΕΠΕ και ΑΕ, και  οι οποίες αποτιμήθηκαν στην αξία κτήσης των. Η τρέχουσα αξία των συμμετοχών αυτών  έχει καταστεί αρνητική.  Δεν έχει σχηματισθεί ισόποση  πρόβλεψη σε βάρος των αποτελεσμάτων για την ζημιά που θα προκύψει,  με συνέπεια τα   αποτελέσματα της χρήσης, και τα ίδια κεφάλαια να είναι  ισόποσα αυξημένα. 3) ότι οι  φορολογικές υποχρεώσεις της εταιρίας δεν έχουν εξεταστεί από τις φορολογικές αρχές για τις χρήσεις από  2009-2010 και 2011 έως 2014. Ως εκ τούτου τα φορολογικά αποτελέσματα των χρήσεων αυτών δεν έχουν καταστεί οριστικά. Η εταιρία δεν έχει προβεί σε εκτίμηση των πρόσθετων φόρων και των προσαυξήσεων που  πιθανόν καταλογιστούν σε μελλοντικό φορολογικό έλεγχο και δεν έχει σχηματίσει σχετική πρόβλεψη για αυτή την ενδεχόμενη υποχρέωση. Από τον έλεγχό μας, δεν έχουμε αποκτήσει εύλογη διασφάλιση σχετικά με την εκτίμηση του ύψους της πρόβλεψης που τυχόν απαιτείται.4) Μέχρι  την σύνταξη της έκθεσης  μας, δεν λάβαμε απαντητικές  επιστολές από το ΤΠΔ , προς επιβεβαίωση των δανεικών υποχρεώσεων, καθώς επίσης και από πελάτες, προμηθευτές  για επιβεβαίωση  σχετικών απαιτήσεων και υποχρεώσεων. Από τις εναλλακτικές  ελεγκτικές διαδικασίες που εφαρμόσαμε, δεν διατηρούμε  επιφυλάξεις για το αυτούς τους λογαριασμούς.5) Στους λογαριασμούς τάξεως « Χρεωστικοί λογαριασμοί εγγυήσεων και εμπράγματων ασφαλειών», παρακολουθούνται και οι ληφθείσες εγγυητικές επιστολές που λήφθηκαν από πελάτες για διασφάλιση των απαιτήσεων της επιχείρησης.  Από τον έλεγχο μας στον ανωτέρω  λογ/σμο, προέκυψε ότι εγγυητικές επιστολές ποσού  € 47.745,00 λήξης  31/12/2014, δεν κατέπεσαν σε βάρος των  πελατών, κατά των οποίων έχουν γίνει σε προηγούμενες  χρήσεις  αγωγές, με συνέπεια να προκληθεί ισόποση ζημία στην επιχείρηση.6)  Δεν  έχει σχηματισθεί πρόβλεψη σε βάρος των αποτελεσμάτων της χρήσεως  ποσού € 160.000 περίπου για τις προσαυξήσεις που θα καταβληθούν  στον Δήμο λόγω καθυστέρησης εξόφλησης των υποχρεώσεων.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Γνώμη με Επιφύλαξη
</a:t>
          </a:r>
          <a:r>
            <a:rPr lang="en-US" cap="none" sz="1100" b="0" i="0" u="none" baseline="0">
              <a:solidFill>
                <a:srgbClr val="000000"/>
              </a:solidFill>
              <a:latin typeface="Calibri"/>
              <a:ea typeface="Calibri"/>
              <a:cs typeface="Calibri"/>
            </a:rPr>
            <a:t>Κατά τη γνώμη μας, εκτός από τις επιπτώσεις του θέματος που μνημονεύεται  στην παράγραφο ‘Βάση για Γνώμη με Επιφύλαξη’, οι ανωτέρω οικονομικές καταστάσεις παρουσιάζουν εύλογα, από κάθε ουσιώδη άποψη, την οικονομική θέση της Εταιρείας «ΜΟΝΟΜΕΤΟΧΙΚΗ ΑΞΙΟΠΟΙΗΣΗΣ ΑΚΙΝΗΤΩΝ ΔΗΜΟΥ ΖΩΓΡΑΦΟΥ ΑΝΩΝΥΜΗ ΕΤΑΙΡΕΙΑ Ο.Τ.Α» κατά την 31η Δεκεμβρίου 2014, και τη χρηματοοικονομική της επίδοση για τη χρήση που έληξε την ημερομηνία αυτή σύμφωνα με τα Λογιστικά Πρότυπα που προδιαγράφονται από το Ελληνικό Γενικό Λογιστικό Σχέδιο και τις διατάξεις των άρθρων 42α έως και 43γ του κωδ.Ν. 2190/1920.
</a:t>
          </a:r>
          <a:r>
            <a:rPr lang="en-US" cap="none" sz="1100" b="1" i="0" u="none" baseline="0">
              <a:solidFill>
                <a:srgbClr val="000000"/>
              </a:solidFill>
              <a:latin typeface="Calibri"/>
              <a:ea typeface="Calibri"/>
              <a:cs typeface="Calibri"/>
            </a:rPr>
            <a:t>Αναφορά επί Άλλων Νομικών και Κανονιστικών Θεμάτων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Επαληθεύσαμε τη συμφωνία και την αντιστοίχηση του περιεχομένου της Έκθεσης του Διοικητικού Συμβουλίου με τις ανωτέρω οικονομικές καταστάσεις, στα πλαίσια των οριζόμενων από τα άρθρα 43α και 37 του Κ.Ν. 2190/1920.</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r>
            <a:rPr lang="en-US" cap="none" sz="1000" b="0" i="0" u="none" baseline="0">
              <a:solidFill>
                <a:srgbClr val="000000"/>
              </a:solidFill>
              <a:latin typeface="Arial Greek"/>
              <a:ea typeface="Arial Greek"/>
              <a:cs typeface="Arial Greek"/>
            </a:rPr>
            <a:t> </a:t>
          </a:r>
        </a:p>
      </xdr:txBody>
    </xdr:sp>
    <xdr:clientData/>
  </xdr:twoCellAnchor>
  <xdr:twoCellAnchor>
    <xdr:from>
      <xdr:col>3</xdr:col>
      <xdr:colOff>447675</xdr:colOff>
      <xdr:row>143</xdr:row>
      <xdr:rowOff>133350</xdr:rowOff>
    </xdr:from>
    <xdr:to>
      <xdr:col>4</xdr:col>
      <xdr:colOff>247650</xdr:colOff>
      <xdr:row>147</xdr:row>
      <xdr:rowOff>47625</xdr:rowOff>
    </xdr:to>
    <xdr:pic>
      <xdr:nvPicPr>
        <xdr:cNvPr id="2" name="4 - Εικόνα"/>
        <xdr:cNvPicPr preferRelativeResize="1">
          <a:picLocks noChangeAspect="1"/>
        </xdr:cNvPicPr>
      </xdr:nvPicPr>
      <xdr:blipFill>
        <a:blip r:embed="rId1"/>
        <a:stretch>
          <a:fillRect/>
        </a:stretch>
      </xdr:blipFill>
      <xdr:spPr>
        <a:xfrm>
          <a:off x="3733800" y="24355425"/>
          <a:ext cx="6953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MAX1~1.DEA\LOCALS~1\Temp\telikos%20isologismos%202014%20(version%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ΙΣΟΛ 2014"/>
      <sheetName val="ΒΑΣΙΚΑ ΜΕΓΕΘΗ 2014"/>
      <sheetName val="ΙΣΟΛ 2013"/>
      <sheetName val="ΒΑΣΙΚΑ ΜΕΓΕΘΗ 2013"/>
      <sheetName val="ΦΟΡΟΣ"/>
      <sheetName val="εναλ"/>
    </sheetNames>
    <sheetDataSet>
      <sheetData sheetId="1">
        <row r="72">
          <cell r="I72">
            <v>172230.36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L153"/>
  <sheetViews>
    <sheetView tabSelected="1" zoomScalePageLayoutView="0" workbookViewId="0" topLeftCell="A1">
      <selection activeCell="B153" sqref="B153:U153"/>
    </sheetView>
  </sheetViews>
  <sheetFormatPr defaultColWidth="9.140625" defaultRowHeight="12.75"/>
  <cols>
    <col min="1" max="1" width="2.00390625" style="0" customWidth="1"/>
    <col min="2" max="2" width="31.421875" style="0" customWidth="1"/>
    <col min="3" max="3" width="15.8515625" style="0" customWidth="1"/>
    <col min="4" max="4" width="13.421875" style="0" bestFit="1" customWidth="1"/>
    <col min="5" max="5" width="13.421875" style="0" customWidth="1"/>
    <col min="6" max="6" width="0.5625" style="0" customWidth="1"/>
    <col min="7" max="8" width="13.421875" style="0" customWidth="1"/>
    <col min="9" max="9" width="13.28125" style="0" customWidth="1"/>
    <col min="10" max="10" width="1.57421875" style="0" customWidth="1"/>
    <col min="11" max="11" width="37.140625" style="0" customWidth="1"/>
    <col min="12" max="12" width="1.28515625" style="0" customWidth="1"/>
    <col min="13" max="13" width="13.8515625" style="0" customWidth="1"/>
    <col min="14" max="14" width="0.71875" style="0" customWidth="1"/>
    <col min="15" max="15" width="1.57421875" style="0" customWidth="1"/>
    <col min="18" max="18" width="1.421875" style="0" customWidth="1"/>
    <col min="19" max="19" width="14.28125" style="0" hidden="1" customWidth="1"/>
    <col min="20" max="21" width="12.8515625" style="0" hidden="1" customWidth="1"/>
    <col min="22" max="22" width="12.421875" style="0" bestFit="1" customWidth="1"/>
  </cols>
  <sheetData>
    <row r="1" spans="2:17" ht="12.75">
      <c r="B1" s="133" t="s">
        <v>0</v>
      </c>
      <c r="C1" s="134"/>
      <c r="D1" s="134"/>
      <c r="E1" s="134"/>
      <c r="F1" s="134"/>
      <c r="G1" s="134"/>
      <c r="H1" s="134"/>
      <c r="I1" s="134"/>
      <c r="J1" s="134"/>
      <c r="K1" s="134"/>
      <c r="L1" s="134"/>
      <c r="M1" s="134"/>
      <c r="N1" s="134"/>
      <c r="O1" s="134"/>
      <c r="P1" s="134"/>
      <c r="Q1" s="135"/>
    </row>
    <row r="2" spans="2:17" ht="12.75">
      <c r="B2" s="136" t="s">
        <v>1</v>
      </c>
      <c r="C2" s="137"/>
      <c r="D2" s="137"/>
      <c r="E2" s="137"/>
      <c r="F2" s="137"/>
      <c r="G2" s="137"/>
      <c r="H2" s="137"/>
      <c r="I2" s="137"/>
      <c r="J2" s="137"/>
      <c r="K2" s="137"/>
      <c r="L2" s="137"/>
      <c r="M2" s="137"/>
      <c r="N2" s="137"/>
      <c r="O2" s="137"/>
      <c r="P2" s="137"/>
      <c r="Q2" s="138"/>
    </row>
    <row r="3" spans="2:17" ht="13.5" thickBot="1">
      <c r="B3" s="139" t="s">
        <v>2</v>
      </c>
      <c r="C3" s="140"/>
      <c r="D3" s="140"/>
      <c r="E3" s="140"/>
      <c r="F3" s="140"/>
      <c r="G3" s="140"/>
      <c r="H3" s="140"/>
      <c r="I3" s="140"/>
      <c r="J3" s="140"/>
      <c r="K3" s="140"/>
      <c r="L3" s="140"/>
      <c r="M3" s="140"/>
      <c r="N3" s="140"/>
      <c r="O3" s="140"/>
      <c r="P3" s="140"/>
      <c r="Q3" s="141"/>
    </row>
    <row r="4" spans="2:18" ht="12.75">
      <c r="B4" s="142"/>
      <c r="C4" s="143"/>
      <c r="D4" s="143"/>
      <c r="E4" s="143"/>
      <c r="F4" s="143"/>
      <c r="G4" s="143"/>
      <c r="H4" s="143"/>
      <c r="I4" s="143"/>
      <c r="J4" s="143"/>
      <c r="K4" s="143"/>
      <c r="L4" s="143"/>
      <c r="M4" s="143"/>
      <c r="N4" s="143"/>
      <c r="O4" s="143"/>
      <c r="P4" s="143"/>
      <c r="Q4" s="144"/>
      <c r="R4" s="1"/>
    </row>
    <row r="5" spans="2:38" ht="12.75">
      <c r="B5" s="2"/>
      <c r="C5" s="132" t="s">
        <v>3</v>
      </c>
      <c r="D5" s="132"/>
      <c r="E5" s="132"/>
      <c r="F5" s="3"/>
      <c r="G5" s="132" t="s">
        <v>4</v>
      </c>
      <c r="H5" s="132"/>
      <c r="I5" s="132"/>
      <c r="J5" s="4"/>
      <c r="K5" s="5"/>
      <c r="L5" s="5"/>
      <c r="M5" s="94" t="s">
        <v>5</v>
      </c>
      <c r="N5" s="94"/>
      <c r="O5" s="5"/>
      <c r="P5" s="94" t="s">
        <v>6</v>
      </c>
      <c r="Q5" s="95"/>
      <c r="R5" s="7"/>
      <c r="S5" s="8"/>
      <c r="T5" s="8"/>
      <c r="U5" s="8"/>
      <c r="V5" s="8"/>
      <c r="W5" s="8"/>
      <c r="X5" s="8"/>
      <c r="Y5" s="8"/>
      <c r="Z5" s="8"/>
      <c r="AA5" s="8"/>
      <c r="AB5" s="8"/>
      <c r="AC5" s="8"/>
      <c r="AD5" s="8"/>
      <c r="AE5" s="8"/>
      <c r="AF5" s="8"/>
      <c r="AG5" s="8"/>
      <c r="AH5" s="8"/>
      <c r="AI5" s="8"/>
      <c r="AJ5" s="8"/>
      <c r="AK5" s="8"/>
      <c r="AL5" s="8"/>
    </row>
    <row r="6" spans="2:38" ht="12.75">
      <c r="B6" s="9" t="s">
        <v>7</v>
      </c>
      <c r="C6" s="10" t="s">
        <v>8</v>
      </c>
      <c r="D6" s="10" t="s">
        <v>9</v>
      </c>
      <c r="E6" s="10" t="s">
        <v>10</v>
      </c>
      <c r="F6" s="4"/>
      <c r="G6" s="10" t="s">
        <v>8</v>
      </c>
      <c r="H6" s="10" t="s">
        <v>9</v>
      </c>
      <c r="I6" s="10" t="s">
        <v>10</v>
      </c>
      <c r="J6" s="11"/>
      <c r="K6" s="12" t="s">
        <v>11</v>
      </c>
      <c r="L6" s="5"/>
      <c r="M6" s="94" t="s">
        <v>12</v>
      </c>
      <c r="N6" s="94"/>
      <c r="O6" s="5"/>
      <c r="P6" s="105" t="s">
        <v>13</v>
      </c>
      <c r="Q6" s="131"/>
      <c r="R6" s="7"/>
      <c r="S6" s="8"/>
      <c r="T6" s="8"/>
      <c r="U6" s="8"/>
      <c r="V6" s="8"/>
      <c r="W6" s="8"/>
      <c r="X6" s="8"/>
      <c r="Y6" s="8"/>
      <c r="Z6" s="8"/>
      <c r="AA6" s="8"/>
      <c r="AB6" s="8"/>
      <c r="AC6" s="8"/>
      <c r="AD6" s="8"/>
      <c r="AE6" s="8"/>
      <c r="AF6" s="8"/>
      <c r="AG6" s="8"/>
      <c r="AH6" s="8"/>
      <c r="AI6" s="8"/>
      <c r="AJ6" s="8"/>
      <c r="AK6" s="8"/>
      <c r="AL6" s="8"/>
    </row>
    <row r="7" spans="2:38" ht="12.75">
      <c r="B7" s="9" t="s">
        <v>14</v>
      </c>
      <c r="C7" s="13"/>
      <c r="D7" s="13"/>
      <c r="E7" s="13"/>
      <c r="F7" s="13"/>
      <c r="G7" s="14"/>
      <c r="H7" s="14"/>
      <c r="I7" s="14"/>
      <c r="J7" s="14"/>
      <c r="K7" s="5" t="s">
        <v>15</v>
      </c>
      <c r="L7" s="5"/>
      <c r="M7" s="94"/>
      <c r="N7" s="94"/>
      <c r="O7" s="5"/>
      <c r="P7" s="5"/>
      <c r="Q7" s="15"/>
      <c r="R7" s="7"/>
      <c r="S7" s="8"/>
      <c r="T7" s="8"/>
      <c r="U7" s="8"/>
      <c r="V7" s="8"/>
      <c r="W7" s="8"/>
      <c r="X7" s="8"/>
      <c r="Y7" s="8"/>
      <c r="Z7" s="8"/>
      <c r="AA7" s="8"/>
      <c r="AB7" s="8"/>
      <c r="AC7" s="8"/>
      <c r="AD7" s="8"/>
      <c r="AE7" s="8"/>
      <c r="AF7" s="8"/>
      <c r="AG7" s="8"/>
      <c r="AH7" s="8"/>
      <c r="AI7" s="8"/>
      <c r="AJ7" s="8"/>
      <c r="AK7" s="8"/>
      <c r="AL7" s="8"/>
    </row>
    <row r="8" spans="2:38" ht="12.75">
      <c r="B8" s="2" t="s">
        <v>16</v>
      </c>
      <c r="C8" s="5">
        <v>102718.41</v>
      </c>
      <c r="D8" s="5">
        <v>83725.3</v>
      </c>
      <c r="E8" s="5">
        <f>C8-D8</f>
        <v>18993.11</v>
      </c>
      <c r="F8" s="13"/>
      <c r="G8" s="5">
        <v>102718.41</v>
      </c>
      <c r="H8" s="5">
        <v>83077.91</v>
      </c>
      <c r="I8" s="5">
        <v>19640.5</v>
      </c>
      <c r="J8" s="13"/>
      <c r="K8" s="5" t="s">
        <v>17</v>
      </c>
      <c r="L8" s="5"/>
      <c r="M8" s="94"/>
      <c r="N8" s="94"/>
      <c r="O8" s="5"/>
      <c r="P8" s="5"/>
      <c r="Q8" s="15"/>
      <c r="R8" s="7"/>
      <c r="S8" s="8"/>
      <c r="T8" s="8"/>
      <c r="U8" s="8"/>
      <c r="V8" s="8"/>
      <c r="W8" s="8"/>
      <c r="X8" s="8"/>
      <c r="Y8" s="8"/>
      <c r="Z8" s="8"/>
      <c r="AA8" s="8"/>
      <c r="AB8" s="8"/>
      <c r="AC8" s="8"/>
      <c r="AD8" s="8"/>
      <c r="AE8" s="8"/>
      <c r="AF8" s="8"/>
      <c r="AG8" s="8"/>
      <c r="AH8" s="8"/>
      <c r="AI8" s="8"/>
      <c r="AJ8" s="8"/>
      <c r="AK8" s="8"/>
      <c r="AL8" s="8"/>
    </row>
    <row r="9" spans="2:38" ht="12.75">
      <c r="B9" s="2" t="s">
        <v>18</v>
      </c>
      <c r="C9" s="5">
        <v>16797.35</v>
      </c>
      <c r="D9" s="5">
        <v>16797.34</v>
      </c>
      <c r="E9" s="5">
        <f>C9-D9</f>
        <v>0.00999999999839929</v>
      </c>
      <c r="F9" s="13"/>
      <c r="G9" s="5">
        <v>16797.35</v>
      </c>
      <c r="H9" s="5">
        <v>16797.34</v>
      </c>
      <c r="I9" s="5">
        <v>0.01</v>
      </c>
      <c r="J9" s="13"/>
      <c r="K9" s="5" t="s">
        <v>19</v>
      </c>
      <c r="L9" s="5"/>
      <c r="M9" s="94"/>
      <c r="N9" s="94"/>
      <c r="O9" s="5"/>
      <c r="P9" s="5"/>
      <c r="Q9" s="15"/>
      <c r="R9" s="7"/>
      <c r="S9" s="8"/>
      <c r="T9" s="8"/>
      <c r="U9" s="8"/>
      <c r="V9" s="8"/>
      <c r="W9" s="8"/>
      <c r="X9" s="8"/>
      <c r="Y9" s="8"/>
      <c r="Z9" s="8"/>
      <c r="AA9" s="8"/>
      <c r="AB9" s="8"/>
      <c r="AC9" s="8"/>
      <c r="AD9" s="8"/>
      <c r="AE9" s="8"/>
      <c r="AF9" s="8"/>
      <c r="AG9" s="8"/>
      <c r="AH9" s="8"/>
      <c r="AI9" s="8"/>
      <c r="AJ9" s="8"/>
      <c r="AK9" s="8"/>
      <c r="AL9" s="8"/>
    </row>
    <row r="10" spans="2:38" ht="15.75" thickBot="1">
      <c r="B10" s="2" t="s">
        <v>20</v>
      </c>
      <c r="C10" s="16">
        <f>924.43+602603.22+19686.5</f>
        <v>623214.15</v>
      </c>
      <c r="D10" s="5">
        <f>924.42+602603.11+19340.56</f>
        <v>622868.0900000001</v>
      </c>
      <c r="E10" s="5">
        <f>C10-D10</f>
        <v>346.05999999993946</v>
      </c>
      <c r="F10" s="13"/>
      <c r="G10" s="16">
        <v>623214.15</v>
      </c>
      <c r="H10" s="16">
        <v>622764.34</v>
      </c>
      <c r="I10" s="16">
        <v>449.81</v>
      </c>
      <c r="J10" s="17"/>
      <c r="K10" s="5" t="s">
        <v>21</v>
      </c>
      <c r="L10" s="5"/>
      <c r="M10" s="122">
        <f>P10+367000</f>
        <v>8628500</v>
      </c>
      <c r="N10" s="122"/>
      <c r="O10" s="5"/>
      <c r="P10" s="122">
        <v>8261500</v>
      </c>
      <c r="Q10" s="123"/>
      <c r="R10" s="7"/>
      <c r="S10" s="8"/>
      <c r="T10" s="8"/>
      <c r="U10" s="8"/>
      <c r="V10" s="8"/>
      <c r="W10" s="8"/>
      <c r="X10" s="8"/>
      <c r="Y10" s="8"/>
      <c r="Z10" s="8"/>
      <c r="AA10" s="8"/>
      <c r="AB10" s="8"/>
      <c r="AC10" s="8"/>
      <c r="AD10" s="8"/>
      <c r="AE10" s="8"/>
      <c r="AF10" s="8"/>
      <c r="AG10" s="8"/>
      <c r="AH10" s="8"/>
      <c r="AI10" s="8"/>
      <c r="AJ10" s="8"/>
      <c r="AK10" s="8"/>
      <c r="AL10" s="8"/>
    </row>
    <row r="11" spans="2:38" ht="14.25" thickBot="1" thickTop="1">
      <c r="B11" s="18"/>
      <c r="C11" s="19">
        <f>SUM(C8:C10)</f>
        <v>742729.91</v>
      </c>
      <c r="D11" s="19">
        <f>SUM(D8:D10)</f>
        <v>723390.7300000001</v>
      </c>
      <c r="E11" s="19">
        <f>C11-D11</f>
        <v>19339.179999999935</v>
      </c>
      <c r="F11" s="13"/>
      <c r="G11" s="19">
        <f>SUM(G8:G10)</f>
        <v>742729.91</v>
      </c>
      <c r="H11" s="19">
        <f>SUM(H8:H10)</f>
        <v>722639.59</v>
      </c>
      <c r="I11" s="19">
        <f>SUM(I8:I10)</f>
        <v>20090.32</v>
      </c>
      <c r="J11" s="20"/>
      <c r="K11" s="5" t="s">
        <v>22</v>
      </c>
      <c r="L11" s="5"/>
      <c r="M11" s="94"/>
      <c r="N11" s="94"/>
      <c r="O11" s="5"/>
      <c r="P11" s="94"/>
      <c r="Q11" s="95"/>
      <c r="R11" s="7"/>
      <c r="S11" s="8"/>
      <c r="T11" s="8"/>
      <c r="U11" s="8"/>
      <c r="V11" s="8"/>
      <c r="W11" s="8"/>
      <c r="X11" s="8"/>
      <c r="Y11" s="8"/>
      <c r="Z11" s="8"/>
      <c r="AA11" s="8"/>
      <c r="AB11" s="8"/>
      <c r="AC11" s="8"/>
      <c r="AD11" s="8"/>
      <c r="AE11" s="8"/>
      <c r="AF11" s="8"/>
      <c r="AG11" s="8"/>
      <c r="AH11" s="8"/>
      <c r="AI11" s="8"/>
      <c r="AJ11" s="8"/>
      <c r="AK11" s="8"/>
      <c r="AL11" s="8"/>
    </row>
    <row r="12" spans="2:38" ht="13.5" thickTop="1">
      <c r="B12" s="18"/>
      <c r="C12" s="13"/>
      <c r="D12" s="13"/>
      <c r="E12" s="13"/>
      <c r="F12" s="13"/>
      <c r="G12" s="13"/>
      <c r="H12" s="13"/>
      <c r="I12" s="13"/>
      <c r="J12" s="13"/>
      <c r="K12" s="5" t="s">
        <v>23</v>
      </c>
      <c r="L12" s="5"/>
      <c r="M12" s="94"/>
      <c r="N12" s="94"/>
      <c r="O12" s="5"/>
      <c r="P12" s="94"/>
      <c r="Q12" s="95"/>
      <c r="R12" s="7"/>
      <c r="S12" s="8"/>
      <c r="T12" s="8"/>
      <c r="U12" s="8"/>
      <c r="V12" s="8"/>
      <c r="W12" s="8"/>
      <c r="X12" s="8"/>
      <c r="Y12" s="8"/>
      <c r="Z12" s="8"/>
      <c r="AA12" s="8"/>
      <c r="AB12" s="8"/>
      <c r="AC12" s="8"/>
      <c r="AD12" s="8"/>
      <c r="AE12" s="8"/>
      <c r="AF12" s="8"/>
      <c r="AG12" s="8"/>
      <c r="AH12" s="8"/>
      <c r="AI12" s="8"/>
      <c r="AJ12" s="8"/>
      <c r="AK12" s="8"/>
      <c r="AL12" s="8"/>
    </row>
    <row r="13" spans="2:38" ht="23.25" thickBot="1">
      <c r="B13" s="9" t="s">
        <v>24</v>
      </c>
      <c r="C13" s="13"/>
      <c r="D13" s="13"/>
      <c r="E13" s="13"/>
      <c r="F13" s="13"/>
      <c r="G13" s="13"/>
      <c r="H13" s="13"/>
      <c r="J13" s="13"/>
      <c r="K13" s="21" t="s">
        <v>25</v>
      </c>
      <c r="L13" s="5"/>
      <c r="M13" s="122">
        <v>765.23</v>
      </c>
      <c r="N13" s="122"/>
      <c r="O13" s="5"/>
      <c r="P13" s="122">
        <v>367765.23</v>
      </c>
      <c r="Q13" s="123"/>
      <c r="R13" s="7"/>
      <c r="S13" s="8"/>
      <c r="T13" s="8"/>
      <c r="U13" s="8"/>
      <c r="V13" s="8"/>
      <c r="W13" s="8"/>
      <c r="X13" s="8"/>
      <c r="Y13" s="8"/>
      <c r="Z13" s="8"/>
      <c r="AA13" s="8"/>
      <c r="AB13" s="8"/>
      <c r="AC13" s="8"/>
      <c r="AD13" s="8"/>
      <c r="AE13" s="8"/>
      <c r="AF13" s="8"/>
      <c r="AG13" s="8"/>
      <c r="AH13" s="8"/>
      <c r="AI13" s="8"/>
      <c r="AJ13" s="8"/>
      <c r="AK13" s="8"/>
      <c r="AL13" s="8"/>
    </row>
    <row r="14" spans="2:38" ht="14.25" thickBot="1" thickTop="1">
      <c r="B14" s="2" t="s">
        <v>26</v>
      </c>
      <c r="C14" s="13"/>
      <c r="D14" s="13"/>
      <c r="E14" s="13"/>
      <c r="F14" s="13"/>
      <c r="G14" s="13"/>
      <c r="H14" s="13"/>
      <c r="I14" s="13"/>
      <c r="J14" s="13"/>
      <c r="K14" s="5"/>
      <c r="L14" s="5"/>
      <c r="M14" s="126">
        <f>M10+M13</f>
        <v>8629265.23</v>
      </c>
      <c r="N14" s="126"/>
      <c r="O14" s="5"/>
      <c r="P14" s="126">
        <f>P10+P13</f>
        <v>8629265.23</v>
      </c>
      <c r="Q14" s="127"/>
      <c r="R14" s="7"/>
      <c r="S14" s="8"/>
      <c r="T14" s="8"/>
      <c r="U14" s="8"/>
      <c r="V14" s="8"/>
      <c r="W14" s="8"/>
      <c r="X14" s="8"/>
      <c r="Y14" s="8"/>
      <c r="Z14" s="8"/>
      <c r="AA14" s="8"/>
      <c r="AB14" s="8"/>
      <c r="AC14" s="8"/>
      <c r="AD14" s="8"/>
      <c r="AE14" s="8"/>
      <c r="AF14" s="8"/>
      <c r="AG14" s="8"/>
      <c r="AH14" s="8"/>
      <c r="AI14" s="8"/>
      <c r="AJ14" s="8"/>
      <c r="AK14" s="8"/>
      <c r="AL14" s="8"/>
    </row>
    <row r="15" spans="2:38" ht="14.25" thickBot="1" thickTop="1">
      <c r="B15" s="2" t="s">
        <v>27</v>
      </c>
      <c r="C15" s="22">
        <v>10280000</v>
      </c>
      <c r="D15" s="22">
        <v>1164800</v>
      </c>
      <c r="E15" s="22">
        <f>C15-D15</f>
        <v>9115200</v>
      </c>
      <c r="F15" s="13"/>
      <c r="G15" s="22">
        <v>10280000</v>
      </c>
      <c r="H15" s="22">
        <v>959200</v>
      </c>
      <c r="I15" s="22">
        <f>G15-H15</f>
        <v>9320800</v>
      </c>
      <c r="J15" s="13"/>
      <c r="K15" s="13"/>
      <c r="L15" s="13"/>
      <c r="M15" s="96"/>
      <c r="N15" s="96"/>
      <c r="O15" s="13"/>
      <c r="P15" s="96"/>
      <c r="Q15" s="97"/>
      <c r="R15" s="7"/>
      <c r="S15" s="8"/>
      <c r="T15" s="8"/>
      <c r="U15" s="8"/>
      <c r="V15" s="8"/>
      <c r="W15" s="8"/>
      <c r="X15" s="8"/>
      <c r="Y15" s="8"/>
      <c r="Z15" s="8"/>
      <c r="AA15" s="8"/>
      <c r="AB15" s="8"/>
      <c r="AC15" s="8"/>
      <c r="AD15" s="8"/>
      <c r="AE15" s="8"/>
      <c r="AF15" s="8"/>
      <c r="AG15" s="8"/>
      <c r="AH15" s="8"/>
      <c r="AI15" s="8"/>
      <c r="AJ15" s="8"/>
      <c r="AK15" s="8"/>
      <c r="AL15" s="8"/>
    </row>
    <row r="16" spans="2:38" ht="13.5" thickTop="1">
      <c r="B16" s="18"/>
      <c r="C16" s="13"/>
      <c r="D16" s="13"/>
      <c r="E16" s="13" t="s">
        <v>28</v>
      </c>
      <c r="F16" s="13"/>
      <c r="G16" s="13"/>
      <c r="H16" s="13"/>
      <c r="I16" s="13"/>
      <c r="J16" s="13"/>
      <c r="K16" s="5" t="s">
        <v>29</v>
      </c>
      <c r="L16" s="13"/>
      <c r="M16" s="96"/>
      <c r="N16" s="96"/>
      <c r="O16" s="13"/>
      <c r="P16" s="96"/>
      <c r="Q16" s="97"/>
      <c r="R16" s="7"/>
      <c r="S16" s="8"/>
      <c r="T16" s="129"/>
      <c r="U16" s="129"/>
      <c r="V16" s="8"/>
      <c r="W16" s="8"/>
      <c r="X16" s="8"/>
      <c r="Y16" s="8"/>
      <c r="Z16" s="8"/>
      <c r="AA16" s="8"/>
      <c r="AB16" s="8"/>
      <c r="AC16" s="8"/>
      <c r="AD16" s="8"/>
      <c r="AE16" s="8"/>
      <c r="AF16" s="8"/>
      <c r="AG16" s="8"/>
      <c r="AH16" s="8"/>
      <c r="AI16" s="8"/>
      <c r="AJ16" s="8"/>
      <c r="AK16" s="8"/>
      <c r="AL16" s="8"/>
    </row>
    <row r="17" spans="2:38" ht="15">
      <c r="B17" s="2" t="s">
        <v>30</v>
      </c>
      <c r="C17" s="5"/>
      <c r="D17" s="5"/>
      <c r="E17" s="5"/>
      <c r="F17" s="13"/>
      <c r="G17" s="13"/>
      <c r="H17" s="13"/>
      <c r="I17" s="13"/>
      <c r="J17" s="13"/>
      <c r="K17" s="5" t="s">
        <v>31</v>
      </c>
      <c r="L17" s="13"/>
      <c r="M17" s="94">
        <f>P17+M75</f>
        <v>31667.953500000003</v>
      </c>
      <c r="N17" s="94"/>
      <c r="O17" s="13"/>
      <c r="P17" s="94">
        <v>15925.82</v>
      </c>
      <c r="Q17" s="95"/>
      <c r="R17" s="7"/>
      <c r="S17" s="8"/>
      <c r="T17" s="8"/>
      <c r="U17" s="130"/>
      <c r="V17" s="130"/>
      <c r="W17" s="8"/>
      <c r="X17" s="8"/>
      <c r="Y17" s="8"/>
      <c r="Z17" s="8"/>
      <c r="AA17" s="8"/>
      <c r="AB17" s="8"/>
      <c r="AC17" s="8"/>
      <c r="AD17" s="8"/>
      <c r="AE17" s="8"/>
      <c r="AF17" s="8"/>
      <c r="AG17" s="8"/>
      <c r="AH17" s="8"/>
      <c r="AI17" s="8"/>
      <c r="AJ17" s="8"/>
      <c r="AK17" s="8"/>
      <c r="AL17" s="8"/>
    </row>
    <row r="18" spans="2:38" ht="12.75">
      <c r="B18" s="2" t="s">
        <v>32</v>
      </c>
      <c r="C18" s="5">
        <v>415969.48</v>
      </c>
      <c r="D18" s="5">
        <v>0</v>
      </c>
      <c r="E18" s="5">
        <v>415969.48</v>
      </c>
      <c r="F18" s="13"/>
      <c r="G18" s="5">
        <v>415969.48</v>
      </c>
      <c r="H18" s="5">
        <v>0</v>
      </c>
      <c r="I18" s="5">
        <v>415969.48</v>
      </c>
      <c r="J18" s="13"/>
      <c r="K18" s="5" t="s">
        <v>33</v>
      </c>
      <c r="L18" s="13"/>
      <c r="M18" s="100">
        <v>36984</v>
      </c>
      <c r="N18" s="100"/>
      <c r="O18" s="13"/>
      <c r="P18" s="94">
        <v>36984</v>
      </c>
      <c r="Q18" s="95"/>
      <c r="R18" s="7"/>
      <c r="S18" s="8"/>
      <c r="T18" s="8"/>
      <c r="U18" s="8"/>
      <c r="V18" s="8"/>
      <c r="W18" s="8"/>
      <c r="X18" s="8"/>
      <c r="Y18" s="8"/>
      <c r="Z18" s="8"/>
      <c r="AA18" s="8"/>
      <c r="AB18" s="8"/>
      <c r="AC18" s="8"/>
      <c r="AD18" s="8"/>
      <c r="AE18" s="8"/>
      <c r="AF18" s="8"/>
      <c r="AG18" s="8"/>
      <c r="AH18" s="8"/>
      <c r="AI18" s="8"/>
      <c r="AJ18" s="8"/>
      <c r="AK18" s="8"/>
      <c r="AL18" s="8"/>
    </row>
    <row r="19" spans="2:38" ht="13.5" thickBot="1">
      <c r="B19" s="2" t="s">
        <v>34</v>
      </c>
      <c r="C19" s="5">
        <f>472806.86+913853.92</f>
        <v>1386660.78</v>
      </c>
      <c r="D19" s="5">
        <v>1363516.02</v>
      </c>
      <c r="E19" s="5">
        <f>C19-D19</f>
        <v>23144.76000000001</v>
      </c>
      <c r="F19" s="13"/>
      <c r="G19" s="5">
        <v>1385092.08</v>
      </c>
      <c r="H19" s="5">
        <v>1351432.84</v>
      </c>
      <c r="I19" s="5">
        <f>G19-H19</f>
        <v>33659.23999999999</v>
      </c>
      <c r="J19" s="13"/>
      <c r="K19" s="5"/>
      <c r="L19" s="13"/>
      <c r="M19" s="122">
        <f>M17+M18</f>
        <v>68651.9535</v>
      </c>
      <c r="N19" s="122"/>
      <c r="O19" s="13"/>
      <c r="P19" s="122">
        <f>P17+P18</f>
        <v>52909.82</v>
      </c>
      <c r="Q19" s="123"/>
      <c r="R19" s="7"/>
      <c r="S19" s="8"/>
      <c r="T19" s="8"/>
      <c r="U19" s="8"/>
      <c r="V19" s="8"/>
      <c r="W19" s="8"/>
      <c r="X19" s="8"/>
      <c r="Y19" s="8"/>
      <c r="Z19" s="8"/>
      <c r="AA19" s="8"/>
      <c r="AB19" s="8"/>
      <c r="AC19" s="8"/>
      <c r="AD19" s="8"/>
      <c r="AE19" s="8"/>
      <c r="AF19" s="8"/>
      <c r="AG19" s="8"/>
      <c r="AH19" s="8"/>
      <c r="AI19" s="8"/>
      <c r="AJ19" s="8"/>
      <c r="AK19" s="8"/>
      <c r="AL19" s="8"/>
    </row>
    <row r="20" spans="2:38" ht="13.5" thickTop="1">
      <c r="B20" s="2" t="s">
        <v>35</v>
      </c>
      <c r="C20" s="5">
        <f>1470.59+4975.37+292930</f>
        <v>299375.96</v>
      </c>
      <c r="D20" s="5">
        <f>6413.45+297.66+167676</f>
        <v>174387.11</v>
      </c>
      <c r="E20" s="5">
        <f>C20-D20</f>
        <v>124988.85000000003</v>
      </c>
      <c r="F20" s="13"/>
      <c r="G20" s="5">
        <v>299375.96</v>
      </c>
      <c r="H20" s="5">
        <v>144858.95</v>
      </c>
      <c r="I20" s="5">
        <f>G20-H20</f>
        <v>154517.01</v>
      </c>
      <c r="J20" s="13"/>
      <c r="K20" s="5" t="s">
        <v>36</v>
      </c>
      <c r="L20" s="13"/>
      <c r="M20" s="96"/>
      <c r="N20" s="96"/>
      <c r="O20" s="13"/>
      <c r="P20" s="96"/>
      <c r="Q20" s="97"/>
      <c r="R20" s="7"/>
      <c r="S20" s="8"/>
      <c r="T20" s="8"/>
      <c r="U20" s="8"/>
      <c r="V20" s="8"/>
      <c r="W20" s="8"/>
      <c r="X20" s="8"/>
      <c r="Y20" s="8"/>
      <c r="Z20" s="8"/>
      <c r="AA20" s="8"/>
      <c r="AB20" s="8"/>
      <c r="AC20" s="8"/>
      <c r="AD20" s="8"/>
      <c r="AE20" s="8"/>
      <c r="AF20" s="8"/>
      <c r="AG20" s="8"/>
      <c r="AH20" s="8"/>
      <c r="AI20" s="8"/>
      <c r="AJ20" s="8"/>
      <c r="AK20" s="8"/>
      <c r="AL20" s="8"/>
    </row>
    <row r="21" spans="2:38" ht="12.75">
      <c r="B21" s="2" t="s">
        <v>37</v>
      </c>
      <c r="C21" s="5">
        <f>38579.86+43871.76+3324.28+10515.46+40+763.02+1049.3+202030.25</f>
        <v>300173.93</v>
      </c>
      <c r="D21" s="5">
        <f>39613.36+39873.7+1181.99+11818.34+39.99+622.92+26875.56+147211.11+17050.26</f>
        <v>284287.23</v>
      </c>
      <c r="E21" s="5">
        <f>C21-D21</f>
        <v>15886.700000000012</v>
      </c>
      <c r="F21" s="13"/>
      <c r="G21" s="5">
        <v>297176.17</v>
      </c>
      <c r="H21" s="5">
        <v>274696.84</v>
      </c>
      <c r="I21" s="5">
        <f>G21-H21</f>
        <v>22479.329999999958</v>
      </c>
      <c r="J21" s="13"/>
      <c r="K21" s="5" t="s">
        <v>38</v>
      </c>
      <c r="L21" s="13"/>
      <c r="M21" s="100">
        <f>M77</f>
        <v>299100.5365000001</v>
      </c>
      <c r="N21" s="100"/>
      <c r="O21" s="13"/>
      <c r="P21" s="100">
        <v>202100.33</v>
      </c>
      <c r="Q21" s="128"/>
      <c r="R21" s="7"/>
      <c r="S21" s="8"/>
      <c r="T21" s="8"/>
      <c r="U21" s="8"/>
      <c r="V21" s="8"/>
      <c r="W21" s="8"/>
      <c r="X21" s="8"/>
      <c r="Y21" s="8"/>
      <c r="Z21" s="8"/>
      <c r="AA21" s="8"/>
      <c r="AB21" s="8"/>
      <c r="AC21" s="8"/>
      <c r="AD21" s="8"/>
      <c r="AE21" s="8"/>
      <c r="AF21" s="8"/>
      <c r="AG21" s="8"/>
      <c r="AH21" s="8"/>
      <c r="AI21" s="8"/>
      <c r="AJ21" s="8"/>
      <c r="AK21" s="8"/>
      <c r="AL21" s="8"/>
    </row>
    <row r="22" spans="2:38" ht="13.5" thickBot="1">
      <c r="B22" s="2"/>
      <c r="C22" s="22">
        <f>SUM(C18:C21)</f>
        <v>2402180.1500000004</v>
      </c>
      <c r="D22" s="22">
        <f>SUM(D18:D21)</f>
        <v>1822190.3599999999</v>
      </c>
      <c r="E22" s="22">
        <f>SUM(E18:E21)</f>
        <v>579989.79</v>
      </c>
      <c r="F22" s="13"/>
      <c r="G22" s="22">
        <f>SUM(G18:G21)</f>
        <v>2397613.69</v>
      </c>
      <c r="H22" s="22">
        <f>H19+H20+H21</f>
        <v>1770988.6300000001</v>
      </c>
      <c r="I22" s="22">
        <f>I19+I20+I21+I18</f>
        <v>626625.0599999999</v>
      </c>
      <c r="J22" s="13"/>
      <c r="K22" s="5"/>
      <c r="L22" s="13"/>
      <c r="M22" s="98">
        <f>SUM(M21)</f>
        <v>299100.5365000001</v>
      </c>
      <c r="N22" s="98"/>
      <c r="O22" s="13"/>
      <c r="P22" s="98">
        <v>202100.33</v>
      </c>
      <c r="Q22" s="99"/>
      <c r="R22" s="7"/>
      <c r="S22" s="8"/>
      <c r="T22" s="8"/>
      <c r="U22" s="8"/>
      <c r="V22" s="8"/>
      <c r="W22" s="8"/>
      <c r="X22" s="8"/>
      <c r="Y22" s="8"/>
      <c r="Z22" s="8"/>
      <c r="AA22" s="8"/>
      <c r="AB22" s="8"/>
      <c r="AC22" s="8"/>
      <c r="AD22" s="8"/>
      <c r="AE22" s="8"/>
      <c r="AF22" s="8"/>
      <c r="AG22" s="8"/>
      <c r="AH22" s="8"/>
      <c r="AI22" s="8"/>
      <c r="AJ22" s="8"/>
      <c r="AK22" s="8"/>
      <c r="AL22" s="8"/>
    </row>
    <row r="23" spans="2:38" ht="15.75" thickBot="1" thickTop="1">
      <c r="B23" s="27" t="s">
        <v>39</v>
      </c>
      <c r="C23" s="28">
        <f>C15+C22</f>
        <v>12682180.15</v>
      </c>
      <c r="D23" s="28">
        <f>D15+D22</f>
        <v>2986990.36</v>
      </c>
      <c r="E23" s="28">
        <f>E15+E22</f>
        <v>9695189.79</v>
      </c>
      <c r="F23" s="13"/>
      <c r="G23" s="29">
        <f>G15+G22</f>
        <v>12677613.69</v>
      </c>
      <c r="H23" s="29">
        <f>H15+H22</f>
        <v>2730188.63</v>
      </c>
      <c r="I23" s="29">
        <f>I15+I22</f>
        <v>9947425.06</v>
      </c>
      <c r="J23" s="30"/>
      <c r="K23" s="31" t="s">
        <v>40</v>
      </c>
      <c r="L23" s="13"/>
      <c r="M23" s="122">
        <f>M21+M19+M14</f>
        <v>8997017.72</v>
      </c>
      <c r="N23" s="122"/>
      <c r="O23" s="13"/>
      <c r="P23" s="126">
        <f>P21+P19+P14</f>
        <v>8884275.38</v>
      </c>
      <c r="Q23" s="127"/>
      <c r="R23" s="7"/>
      <c r="S23" s="8"/>
      <c r="T23" s="8"/>
      <c r="U23" s="8"/>
      <c r="V23" s="8"/>
      <c r="W23" s="8"/>
      <c r="X23" s="8"/>
      <c r="Y23" s="8"/>
      <c r="Z23" s="8"/>
      <c r="AA23" s="8"/>
      <c r="AB23" s="8"/>
      <c r="AC23" s="8"/>
      <c r="AD23" s="8"/>
      <c r="AE23" s="8"/>
      <c r="AF23" s="8"/>
      <c r="AG23" s="8"/>
      <c r="AH23" s="8"/>
      <c r="AI23" s="8"/>
      <c r="AJ23" s="8"/>
      <c r="AK23" s="8"/>
      <c r="AL23" s="8"/>
    </row>
    <row r="24" spans="2:38" ht="13.5" thickTop="1">
      <c r="B24" s="18"/>
      <c r="C24" s="13"/>
      <c r="D24" s="13"/>
      <c r="E24" s="13"/>
      <c r="F24" s="13"/>
      <c r="G24" s="13"/>
      <c r="H24" s="13"/>
      <c r="I24" s="13"/>
      <c r="J24" s="13"/>
      <c r="K24" s="5" t="s">
        <v>41</v>
      </c>
      <c r="L24" s="13"/>
      <c r="M24" s="94"/>
      <c r="N24" s="94"/>
      <c r="O24" s="13"/>
      <c r="P24" s="94"/>
      <c r="Q24" s="95"/>
      <c r="R24" s="7"/>
      <c r="S24" s="32"/>
      <c r="T24" s="8"/>
      <c r="U24" s="8"/>
      <c r="V24" s="8"/>
      <c r="W24" s="8"/>
      <c r="X24" s="8"/>
      <c r="Y24" s="8"/>
      <c r="Z24" s="8"/>
      <c r="AA24" s="8"/>
      <c r="AB24" s="8"/>
      <c r="AC24" s="8"/>
      <c r="AD24" s="8"/>
      <c r="AE24" s="8"/>
      <c r="AF24" s="8"/>
      <c r="AG24" s="8"/>
      <c r="AH24" s="8"/>
      <c r="AI24" s="8"/>
      <c r="AJ24" s="8"/>
      <c r="AK24" s="8"/>
      <c r="AL24" s="8"/>
    </row>
    <row r="25" spans="2:38" ht="22.5">
      <c r="B25" s="18"/>
      <c r="C25" s="13"/>
      <c r="D25" s="13"/>
      <c r="E25" s="13"/>
      <c r="F25" s="13"/>
      <c r="G25" s="13"/>
      <c r="H25" s="13"/>
      <c r="I25" s="13"/>
      <c r="J25" s="13"/>
      <c r="K25" s="21" t="s">
        <v>42</v>
      </c>
      <c r="L25" s="13"/>
      <c r="M25" s="125">
        <v>6423.14</v>
      </c>
      <c r="N25" s="125"/>
      <c r="O25" s="13"/>
      <c r="P25" s="94">
        <v>6423.14</v>
      </c>
      <c r="Q25" s="95"/>
      <c r="R25" s="7"/>
      <c r="S25" s="8"/>
      <c r="T25" s="8"/>
      <c r="U25" s="8"/>
      <c r="V25" s="8"/>
      <c r="W25" s="8"/>
      <c r="X25" s="8"/>
      <c r="Y25" s="8"/>
      <c r="Z25" s="8"/>
      <c r="AA25" s="8"/>
      <c r="AB25" s="8"/>
      <c r="AC25" s="8"/>
      <c r="AD25" s="8"/>
      <c r="AE25" s="8"/>
      <c r="AF25" s="8"/>
      <c r="AG25" s="8"/>
      <c r="AH25" s="8"/>
      <c r="AI25" s="8"/>
      <c r="AJ25" s="8"/>
      <c r="AK25" s="8"/>
      <c r="AL25" s="8"/>
    </row>
    <row r="26" spans="2:38" ht="15">
      <c r="B26" s="18"/>
      <c r="C26" s="13"/>
      <c r="D26" s="13"/>
      <c r="E26" s="13"/>
      <c r="F26" s="13"/>
      <c r="G26" s="13"/>
      <c r="H26" s="13"/>
      <c r="I26" s="13"/>
      <c r="J26" s="13"/>
      <c r="K26" s="5" t="s">
        <v>43</v>
      </c>
      <c r="L26" s="13"/>
      <c r="M26" s="102">
        <v>100000</v>
      </c>
      <c r="N26" s="102"/>
      <c r="O26" s="13"/>
      <c r="P26" s="102">
        <v>100000</v>
      </c>
      <c r="Q26" s="103"/>
      <c r="R26" s="7"/>
      <c r="S26" s="8"/>
      <c r="T26" s="8"/>
      <c r="U26" s="8"/>
      <c r="V26" s="8"/>
      <c r="W26" s="8"/>
      <c r="X26" s="8"/>
      <c r="Y26" s="8"/>
      <c r="Z26" s="8"/>
      <c r="AA26" s="8"/>
      <c r="AB26" s="8"/>
      <c r="AC26" s="8"/>
      <c r="AD26" s="8"/>
      <c r="AE26" s="8"/>
      <c r="AF26" s="8"/>
      <c r="AG26" s="8"/>
      <c r="AH26" s="8"/>
      <c r="AI26" s="8"/>
      <c r="AJ26" s="8"/>
      <c r="AK26" s="8"/>
      <c r="AL26" s="8"/>
    </row>
    <row r="27" spans="2:38" ht="12.75">
      <c r="B27" s="9" t="s">
        <v>44</v>
      </c>
      <c r="C27" s="5"/>
      <c r="D27" s="13"/>
      <c r="E27" s="13"/>
      <c r="F27" s="13"/>
      <c r="G27" s="13"/>
      <c r="H27" s="13"/>
      <c r="I27" s="13"/>
      <c r="J27" s="13"/>
      <c r="K27" s="33"/>
      <c r="L27" s="13"/>
      <c r="M27" s="94">
        <f>SUM(M25:N26)</f>
        <v>106423.14</v>
      </c>
      <c r="N27" s="94"/>
      <c r="O27" s="13"/>
      <c r="P27" s="94">
        <f>SUM(P25:Q26)</f>
        <v>106423.14</v>
      </c>
      <c r="Q27" s="95"/>
      <c r="R27" s="7"/>
      <c r="S27" s="8"/>
      <c r="T27" s="8"/>
      <c r="U27" s="8"/>
      <c r="V27" s="8"/>
      <c r="W27" s="8"/>
      <c r="X27" s="8"/>
      <c r="Y27" s="8"/>
      <c r="Z27" s="8"/>
      <c r="AA27" s="8"/>
      <c r="AB27" s="8"/>
      <c r="AC27" s="8"/>
      <c r="AD27" s="8"/>
      <c r="AE27" s="8"/>
      <c r="AF27" s="8"/>
      <c r="AG27" s="8"/>
      <c r="AH27" s="8"/>
      <c r="AI27" s="8"/>
      <c r="AJ27" s="8"/>
      <c r="AK27" s="8"/>
      <c r="AL27" s="8"/>
    </row>
    <row r="28" spans="2:38" ht="12.75">
      <c r="B28" s="2" t="s">
        <v>45</v>
      </c>
      <c r="C28" s="5"/>
      <c r="D28" s="13"/>
      <c r="E28" s="5">
        <v>50000</v>
      </c>
      <c r="F28" s="13"/>
      <c r="G28" s="13"/>
      <c r="H28" s="13"/>
      <c r="I28" s="5">
        <v>50000</v>
      </c>
      <c r="J28" s="13"/>
      <c r="K28" s="5" t="s">
        <v>46</v>
      </c>
      <c r="L28" s="13"/>
      <c r="M28" s="96"/>
      <c r="N28" s="96"/>
      <c r="O28" s="13"/>
      <c r="P28" s="94"/>
      <c r="Q28" s="95"/>
      <c r="R28" s="7"/>
      <c r="S28" s="8"/>
      <c r="T28" s="8"/>
      <c r="U28" s="8"/>
      <c r="V28" s="8"/>
      <c r="W28" s="8"/>
      <c r="X28" s="8"/>
      <c r="Y28" s="8"/>
      <c r="Z28" s="8"/>
      <c r="AA28" s="8"/>
      <c r="AB28" s="8"/>
      <c r="AC28" s="8"/>
      <c r="AD28" s="8"/>
      <c r="AE28" s="8"/>
      <c r="AF28" s="8"/>
      <c r="AG28" s="8"/>
      <c r="AH28" s="8"/>
      <c r="AI28" s="8"/>
      <c r="AJ28" s="8"/>
      <c r="AK28" s="8"/>
      <c r="AL28" s="8"/>
    </row>
    <row r="29" spans="2:38" ht="13.5" thickBot="1">
      <c r="B29" s="2" t="s">
        <v>47</v>
      </c>
      <c r="C29" s="5"/>
      <c r="D29" s="13"/>
      <c r="E29" s="22">
        <v>49135.05</v>
      </c>
      <c r="F29" s="13"/>
      <c r="G29" s="13"/>
      <c r="H29" s="13"/>
      <c r="I29" s="22">
        <v>49135.05</v>
      </c>
      <c r="J29" s="13"/>
      <c r="K29" s="5" t="s">
        <v>48</v>
      </c>
      <c r="L29" s="13"/>
      <c r="M29" s="96"/>
      <c r="N29" s="96"/>
      <c r="O29" s="13"/>
      <c r="P29" s="94"/>
      <c r="Q29" s="95"/>
      <c r="R29" s="7"/>
      <c r="S29" s="8"/>
      <c r="T29" s="8"/>
      <c r="U29" s="8"/>
      <c r="V29" s="8"/>
      <c r="W29" s="8"/>
      <c r="X29" s="8"/>
      <c r="Y29" s="8"/>
      <c r="Z29" s="8"/>
      <c r="AA29" s="8"/>
      <c r="AB29" s="8"/>
      <c r="AC29" s="8"/>
      <c r="AD29" s="8"/>
      <c r="AE29" s="8"/>
      <c r="AF29" s="8"/>
      <c r="AG29" s="8"/>
      <c r="AH29" s="8"/>
      <c r="AI29" s="8"/>
      <c r="AJ29" s="8"/>
      <c r="AK29" s="8"/>
      <c r="AL29" s="8"/>
    </row>
    <row r="30" spans="2:38" ht="14.25" thickBot="1" thickTop="1">
      <c r="B30" s="18"/>
      <c r="C30" s="13"/>
      <c r="D30" s="13"/>
      <c r="E30" s="34">
        <f>E28+E29</f>
        <v>99135.05</v>
      </c>
      <c r="F30" s="13"/>
      <c r="G30" s="13"/>
      <c r="H30" s="13"/>
      <c r="I30" s="34">
        <f>I28+I29</f>
        <v>99135.05</v>
      </c>
      <c r="J30" s="13"/>
      <c r="K30" s="5" t="s">
        <v>49</v>
      </c>
      <c r="L30" s="13"/>
      <c r="M30" s="122">
        <f>775099.8-M37</f>
        <v>518988.52</v>
      </c>
      <c r="N30" s="122"/>
      <c r="O30" s="13"/>
      <c r="P30" s="122">
        <v>773014.81</v>
      </c>
      <c r="Q30" s="123"/>
      <c r="R30" s="7"/>
      <c r="S30" s="8"/>
      <c r="T30" s="8"/>
      <c r="U30" s="8"/>
      <c r="V30" s="8"/>
      <c r="W30" s="8"/>
      <c r="X30" s="8"/>
      <c r="Y30" s="8"/>
      <c r="Z30" s="8"/>
      <c r="AA30" s="8"/>
      <c r="AB30" s="8"/>
      <c r="AC30" s="8"/>
      <c r="AD30" s="8"/>
      <c r="AE30" s="8"/>
      <c r="AF30" s="8"/>
      <c r="AG30" s="8"/>
      <c r="AH30" s="8"/>
      <c r="AI30" s="8"/>
      <c r="AJ30" s="8"/>
      <c r="AK30" s="8"/>
      <c r="AL30" s="8"/>
    </row>
    <row r="31" spans="2:38" ht="14.25" thickBot="1" thickTop="1">
      <c r="B31" s="35" t="s">
        <v>50</v>
      </c>
      <c r="C31" s="5"/>
      <c r="D31" s="13"/>
      <c r="E31" s="28">
        <f>E15+E22+E30</f>
        <v>9794324.84</v>
      </c>
      <c r="F31" s="36"/>
      <c r="G31" s="36"/>
      <c r="H31" s="36"/>
      <c r="I31" s="28">
        <f>I15+I22+I30</f>
        <v>10046560.110000001</v>
      </c>
      <c r="J31" s="36"/>
      <c r="K31" s="5" t="s">
        <v>51</v>
      </c>
      <c r="L31" s="13"/>
      <c r="M31" s="96"/>
      <c r="N31" s="96"/>
      <c r="O31" s="13"/>
      <c r="P31" s="94"/>
      <c r="Q31" s="95"/>
      <c r="R31" s="7"/>
      <c r="S31" s="8"/>
      <c r="T31" s="8"/>
      <c r="U31" s="8"/>
      <c r="V31" s="8"/>
      <c r="W31" s="8"/>
      <c r="X31" s="8"/>
      <c r="Y31" s="8"/>
      <c r="Z31" s="8"/>
      <c r="AA31" s="8"/>
      <c r="AB31" s="8"/>
      <c r="AC31" s="8"/>
      <c r="AD31" s="8"/>
      <c r="AE31" s="8"/>
      <c r="AF31" s="8"/>
      <c r="AG31" s="8"/>
      <c r="AH31" s="8"/>
      <c r="AI31" s="8"/>
      <c r="AJ31" s="8"/>
      <c r="AK31" s="8"/>
      <c r="AL31" s="8"/>
    </row>
    <row r="32" spans="2:38" ht="13.5" thickTop="1">
      <c r="B32" s="18"/>
      <c r="C32" s="13"/>
      <c r="D32" s="13"/>
      <c r="E32" s="13"/>
      <c r="F32" s="13"/>
      <c r="G32" s="13"/>
      <c r="H32" s="13"/>
      <c r="I32" s="13"/>
      <c r="J32" s="13"/>
      <c r="K32" s="5" t="s">
        <v>52</v>
      </c>
      <c r="L32" s="13"/>
      <c r="M32" s="94">
        <v>3177.36</v>
      </c>
      <c r="N32" s="94"/>
      <c r="O32" s="13"/>
      <c r="P32" s="94">
        <v>4186.99</v>
      </c>
      <c r="Q32" s="95"/>
      <c r="R32" s="7"/>
      <c r="S32" s="8"/>
      <c r="T32" s="8"/>
      <c r="U32" s="8"/>
      <c r="V32" s="8"/>
      <c r="W32" s="8"/>
      <c r="X32" s="8"/>
      <c r="Y32" s="8"/>
      <c r="Z32" s="8"/>
      <c r="AA32" s="8"/>
      <c r="AB32" s="8"/>
      <c r="AC32" s="8"/>
      <c r="AD32" s="8"/>
      <c r="AE32" s="8"/>
      <c r="AF32" s="8"/>
      <c r="AG32" s="8"/>
      <c r="AH32" s="8"/>
      <c r="AI32" s="8"/>
      <c r="AJ32" s="8"/>
      <c r="AK32" s="8"/>
      <c r="AL32" s="8"/>
    </row>
    <row r="33" spans="2:38" ht="12.75">
      <c r="B33" s="18"/>
      <c r="C33" s="13"/>
      <c r="D33" s="13"/>
      <c r="E33" s="13"/>
      <c r="F33" s="13"/>
      <c r="G33" s="13"/>
      <c r="H33" s="13"/>
      <c r="I33" s="13"/>
      <c r="J33" s="13"/>
      <c r="K33" s="5" t="s">
        <v>53</v>
      </c>
      <c r="L33" s="13"/>
      <c r="M33" s="94">
        <v>0</v>
      </c>
      <c r="N33" s="94"/>
      <c r="O33" s="13"/>
      <c r="P33" s="94">
        <v>2000</v>
      </c>
      <c r="Q33" s="95"/>
      <c r="R33" s="7"/>
      <c r="S33" s="8"/>
      <c r="T33" s="8"/>
      <c r="U33" s="8"/>
      <c r="V33" s="8"/>
      <c r="W33" s="8"/>
      <c r="X33" s="8"/>
      <c r="Y33" s="8"/>
      <c r="Z33" s="8"/>
      <c r="AA33" s="8"/>
      <c r="AB33" s="8"/>
      <c r="AC33" s="8"/>
      <c r="AD33" s="8"/>
      <c r="AE33" s="8"/>
      <c r="AF33" s="8"/>
      <c r="AG33" s="8"/>
      <c r="AH33" s="8"/>
      <c r="AI33" s="8"/>
      <c r="AJ33" s="8"/>
      <c r="AK33" s="8"/>
      <c r="AL33" s="8"/>
    </row>
    <row r="34" spans="2:38" ht="12.75">
      <c r="B34" s="9" t="s">
        <v>54</v>
      </c>
      <c r="C34" s="13"/>
      <c r="D34" s="13"/>
      <c r="E34" s="13"/>
      <c r="F34" s="13"/>
      <c r="G34" s="13"/>
      <c r="H34" s="13"/>
      <c r="I34" s="13"/>
      <c r="J34" s="13"/>
      <c r="K34" s="5" t="s">
        <v>55</v>
      </c>
      <c r="L34" s="13"/>
      <c r="M34" s="124">
        <f>38001.92+104982.04</f>
        <v>142983.96</v>
      </c>
      <c r="N34" s="124"/>
      <c r="O34" s="13"/>
      <c r="P34" s="94">
        <v>150457.86</v>
      </c>
      <c r="Q34" s="95"/>
      <c r="R34" s="7"/>
      <c r="S34" s="8"/>
      <c r="T34" s="8"/>
      <c r="U34" s="8"/>
      <c r="V34" s="8"/>
      <c r="W34" s="8"/>
      <c r="X34" s="8"/>
      <c r="Y34" s="8"/>
      <c r="Z34" s="8"/>
      <c r="AA34" s="8"/>
      <c r="AB34" s="8"/>
      <c r="AC34" s="8"/>
      <c r="AD34" s="8"/>
      <c r="AE34" s="8"/>
      <c r="AF34" s="8"/>
      <c r="AG34" s="8"/>
      <c r="AH34" s="8"/>
      <c r="AI34" s="8"/>
      <c r="AJ34" s="8"/>
      <c r="AK34" s="8"/>
      <c r="AL34" s="8"/>
    </row>
    <row r="35" spans="2:38" ht="12.75">
      <c r="B35" s="2" t="s">
        <v>56</v>
      </c>
      <c r="C35" s="13"/>
      <c r="D35" s="13"/>
      <c r="E35" s="13"/>
      <c r="F35" s="13"/>
      <c r="G35" s="13"/>
      <c r="H35" s="13"/>
      <c r="I35" s="13"/>
      <c r="J35" s="13"/>
      <c r="K35" s="5" t="s">
        <v>57</v>
      </c>
      <c r="L35" s="13"/>
      <c r="M35" s="94">
        <v>278137.61</v>
      </c>
      <c r="N35" s="94"/>
      <c r="O35" s="13"/>
      <c r="P35" s="94">
        <v>386954.85</v>
      </c>
      <c r="Q35" s="95"/>
      <c r="R35" s="7"/>
      <c r="S35" s="8"/>
      <c r="T35" s="8"/>
      <c r="U35" s="8"/>
      <c r="V35" s="8"/>
      <c r="W35" s="8"/>
      <c r="X35" s="8"/>
      <c r="Y35" s="8"/>
      <c r="Z35" s="8"/>
      <c r="AA35" s="8"/>
      <c r="AB35" s="8"/>
      <c r="AC35" s="8"/>
      <c r="AD35" s="8"/>
      <c r="AE35" s="8"/>
      <c r="AF35" s="8"/>
      <c r="AG35" s="8"/>
      <c r="AH35" s="8"/>
      <c r="AI35" s="8"/>
      <c r="AJ35" s="8"/>
      <c r="AK35" s="8"/>
      <c r="AL35" s="8"/>
    </row>
    <row r="36" spans="2:38" ht="12.75">
      <c r="B36" s="2" t="s">
        <v>58</v>
      </c>
      <c r="C36" s="13"/>
      <c r="D36" s="13"/>
      <c r="E36" s="5">
        <f>212156.83-285.01</f>
        <v>211871.81999999998</v>
      </c>
      <c r="F36" s="13"/>
      <c r="G36" s="13"/>
      <c r="H36" s="13"/>
      <c r="I36" s="5">
        <v>168644.81</v>
      </c>
      <c r="J36" s="13"/>
      <c r="K36" s="5" t="s">
        <v>59</v>
      </c>
      <c r="L36" s="13"/>
      <c r="M36" s="94">
        <v>544.22</v>
      </c>
      <c r="N36" s="94"/>
      <c r="O36" s="13"/>
      <c r="P36" s="94">
        <v>9697.5</v>
      </c>
      <c r="Q36" s="95"/>
      <c r="R36" s="7"/>
      <c r="S36" s="8"/>
      <c r="T36" s="8"/>
      <c r="U36" s="8"/>
      <c r="V36" s="8"/>
      <c r="W36" s="8"/>
      <c r="X36" s="8"/>
      <c r="Y36" s="8"/>
      <c r="Z36" s="8"/>
      <c r="AA36" s="8"/>
      <c r="AB36" s="8"/>
      <c r="AC36" s="8"/>
      <c r="AD36" s="8"/>
      <c r="AE36" s="8"/>
      <c r="AF36" s="8"/>
      <c r="AG36" s="8"/>
      <c r="AH36" s="8"/>
      <c r="AI36" s="8"/>
      <c r="AJ36" s="8"/>
      <c r="AK36" s="8"/>
      <c r="AL36" s="8"/>
    </row>
    <row r="37" spans="2:38" ht="12.75">
      <c r="B37" s="2" t="s">
        <v>60</v>
      </c>
      <c r="C37" s="13"/>
      <c r="D37" s="13"/>
      <c r="E37" s="5">
        <v>77575.79</v>
      </c>
      <c r="F37" s="13"/>
      <c r="G37" s="13"/>
      <c r="H37" s="13"/>
      <c r="I37" s="5">
        <v>77575.79</v>
      </c>
      <c r="J37" s="13"/>
      <c r="K37" s="5" t="s">
        <v>61</v>
      </c>
      <c r="L37" s="13"/>
      <c r="M37" s="94">
        <v>256111.28</v>
      </c>
      <c r="N37" s="94"/>
      <c r="O37" s="13"/>
      <c r="P37" s="94">
        <v>250221.97</v>
      </c>
      <c r="Q37" s="95"/>
      <c r="R37" s="7" t="s">
        <v>28</v>
      </c>
      <c r="S37" s="8"/>
      <c r="T37" s="8"/>
      <c r="U37" s="8"/>
      <c r="V37" s="8"/>
      <c r="W37" s="8"/>
      <c r="X37" s="8"/>
      <c r="Y37" s="8"/>
      <c r="Z37" s="8"/>
      <c r="AA37" s="8"/>
      <c r="AB37" s="8"/>
      <c r="AC37" s="8"/>
      <c r="AD37" s="8"/>
      <c r="AE37" s="8"/>
      <c r="AF37" s="8"/>
      <c r="AG37" s="8"/>
      <c r="AH37" s="8"/>
      <c r="AI37" s="8"/>
      <c r="AJ37" s="8"/>
      <c r="AK37" s="8"/>
      <c r="AL37" s="8"/>
    </row>
    <row r="38" spans="2:38" ht="12.75">
      <c r="B38" s="2" t="s">
        <v>62</v>
      </c>
      <c r="C38" s="13"/>
      <c r="D38" s="13"/>
      <c r="E38" s="13">
        <v>0</v>
      </c>
      <c r="F38" s="13"/>
      <c r="G38" s="13"/>
      <c r="H38" s="13"/>
      <c r="I38" s="37"/>
      <c r="J38" s="37"/>
      <c r="K38" s="5" t="s">
        <v>63</v>
      </c>
      <c r="L38" s="13"/>
      <c r="M38" s="94">
        <f>352714.9537031+37031</f>
        <v>389745.9537031</v>
      </c>
      <c r="N38" s="94"/>
      <c r="O38" s="13"/>
      <c r="P38" s="94">
        <v>261598.11</v>
      </c>
      <c r="Q38" s="95"/>
      <c r="R38" s="7"/>
      <c r="S38" s="8"/>
      <c r="T38" s="8"/>
      <c r="U38" s="8"/>
      <c r="V38" s="8"/>
      <c r="W38" s="8"/>
      <c r="X38" s="8"/>
      <c r="Y38" s="8"/>
      <c r="Z38" s="8"/>
      <c r="AA38" s="8"/>
      <c r="AB38" s="8"/>
      <c r="AC38" s="8"/>
      <c r="AD38" s="8"/>
      <c r="AE38" s="8"/>
      <c r="AF38" s="8"/>
      <c r="AG38" s="8"/>
      <c r="AH38" s="8"/>
      <c r="AI38" s="8"/>
      <c r="AJ38" s="8"/>
      <c r="AK38" s="8"/>
      <c r="AL38" s="8"/>
    </row>
    <row r="39" spans="2:38" ht="12.75">
      <c r="B39" s="2" t="s">
        <v>64</v>
      </c>
      <c r="C39" s="13"/>
      <c r="D39" s="13"/>
      <c r="E39" s="13"/>
      <c r="F39" s="13"/>
      <c r="G39" s="13"/>
      <c r="H39" s="13"/>
      <c r="I39" s="38">
        <v>0</v>
      </c>
      <c r="J39" s="37"/>
      <c r="K39" s="5" t="s">
        <v>65</v>
      </c>
      <c r="L39" s="13"/>
      <c r="M39" s="94">
        <v>35000</v>
      </c>
      <c r="N39" s="94"/>
      <c r="O39" s="13"/>
      <c r="P39" s="94">
        <v>35000</v>
      </c>
      <c r="Q39" s="95"/>
      <c r="R39" s="7"/>
      <c r="S39" s="8"/>
      <c r="T39" s="8"/>
      <c r="U39" s="8"/>
      <c r="V39" s="8"/>
      <c r="W39" s="8"/>
      <c r="X39" s="8"/>
      <c r="Y39" s="8"/>
      <c r="Z39" s="8"/>
      <c r="AA39" s="8"/>
      <c r="AB39" s="8"/>
      <c r="AC39" s="8"/>
      <c r="AD39" s="8"/>
      <c r="AE39" s="8"/>
      <c r="AF39" s="8"/>
      <c r="AG39" s="8"/>
      <c r="AH39" s="8"/>
      <c r="AI39" s="8"/>
      <c r="AJ39" s="8"/>
      <c r="AK39" s="8"/>
      <c r="AL39" s="8"/>
    </row>
    <row r="40" spans="2:38" ht="15">
      <c r="B40" s="2" t="s">
        <v>66</v>
      </c>
      <c r="C40" s="13"/>
      <c r="D40" s="5">
        <v>1660400.52</v>
      </c>
      <c r="E40" s="13"/>
      <c r="F40" s="13"/>
      <c r="G40" s="13"/>
      <c r="H40" s="5">
        <v>1602910.5</v>
      </c>
      <c r="I40" s="5"/>
      <c r="J40" s="13"/>
      <c r="K40" s="5" t="s">
        <v>67</v>
      </c>
      <c r="L40" s="13"/>
      <c r="M40" s="102">
        <f>'[1]ΒΑΣΙΚΑ ΜΕΓΕΘΗ 2014'!I72</f>
        <v>172230.36</v>
      </c>
      <c r="N40" s="102"/>
      <c r="O40" s="13"/>
      <c r="P40" s="102">
        <v>187506.8</v>
      </c>
      <c r="Q40" s="103"/>
      <c r="R40" s="7"/>
      <c r="S40" s="8"/>
      <c r="T40" s="8"/>
      <c r="U40" s="8"/>
      <c r="V40" s="8"/>
      <c r="W40" s="8"/>
      <c r="X40" s="8"/>
      <c r="Y40" s="8"/>
      <c r="Z40" s="8"/>
      <c r="AA40" s="8"/>
      <c r="AB40" s="8"/>
      <c r="AC40" s="8"/>
      <c r="AD40" s="8"/>
      <c r="AE40" s="8"/>
      <c r="AF40" s="8"/>
      <c r="AG40" s="8"/>
      <c r="AH40" s="8"/>
      <c r="AI40" s="8"/>
      <c r="AJ40" s="8"/>
      <c r="AK40" s="8"/>
      <c r="AL40" s="8"/>
    </row>
    <row r="41" spans="2:38" ht="13.5" thickBot="1">
      <c r="B41" s="2" t="s">
        <v>68</v>
      </c>
      <c r="C41" s="13"/>
      <c r="D41" s="39">
        <v>-1040617.06</v>
      </c>
      <c r="E41" s="5">
        <f>SUM(D40:D41)</f>
        <v>619783.46</v>
      </c>
      <c r="F41" s="13"/>
      <c r="G41" s="13"/>
      <c r="H41" s="5">
        <v>-1040617.06</v>
      </c>
      <c r="I41" s="5">
        <f>H40+H41</f>
        <v>562293.44</v>
      </c>
      <c r="J41" s="13"/>
      <c r="K41" s="31" t="s">
        <v>28</v>
      </c>
      <c r="L41" s="13"/>
      <c r="M41" s="122">
        <f>SUM(M32:N40)</f>
        <v>1277930.7437031</v>
      </c>
      <c r="N41" s="123"/>
      <c r="O41" s="13"/>
      <c r="P41" s="122">
        <f>SUM(P32:Q40)</f>
        <v>1287624.0799999998</v>
      </c>
      <c r="Q41" s="123"/>
      <c r="R41" s="7"/>
      <c r="S41" s="8"/>
      <c r="T41" s="8"/>
      <c r="U41" s="8"/>
      <c r="V41" s="8"/>
      <c r="W41" s="8"/>
      <c r="X41" s="8"/>
      <c r="Y41" s="8"/>
      <c r="Z41" s="8"/>
      <c r="AA41" s="8"/>
      <c r="AB41" s="8"/>
      <c r="AC41" s="8"/>
      <c r="AD41" s="8"/>
      <c r="AE41" s="8"/>
      <c r="AF41" s="8"/>
      <c r="AG41" s="8"/>
      <c r="AH41" s="8"/>
      <c r="AI41" s="8"/>
      <c r="AJ41" s="8"/>
      <c r="AK41" s="8"/>
      <c r="AL41" s="8"/>
    </row>
    <row r="42" spans="2:38" ht="14.25" thickBot="1" thickTop="1">
      <c r="B42" s="2" t="s">
        <v>69</v>
      </c>
      <c r="C42" s="13"/>
      <c r="D42" s="13"/>
      <c r="E42" s="5">
        <f>113685.66</f>
        <v>113685.66</v>
      </c>
      <c r="F42" s="13"/>
      <c r="G42" s="13"/>
      <c r="H42" s="5"/>
      <c r="I42" s="5">
        <v>95834.17</v>
      </c>
      <c r="J42" s="13"/>
      <c r="K42" s="31" t="s">
        <v>70</v>
      </c>
      <c r="L42" s="13"/>
      <c r="M42" s="122">
        <f>M41+M30</f>
        <v>1796919.2637031</v>
      </c>
      <c r="N42" s="123"/>
      <c r="O42" s="13"/>
      <c r="P42" s="122">
        <f>P41+P30</f>
        <v>2060638.89</v>
      </c>
      <c r="Q42" s="123"/>
      <c r="R42" s="7"/>
      <c r="S42" s="8"/>
      <c r="T42" s="8"/>
      <c r="U42" s="8"/>
      <c r="V42" s="8"/>
      <c r="W42" s="8"/>
      <c r="X42" s="8"/>
      <c r="Y42" s="8"/>
      <c r="Z42" s="8"/>
      <c r="AA42" s="8"/>
      <c r="AB42" s="8"/>
      <c r="AC42" s="8"/>
      <c r="AD42" s="8"/>
      <c r="AE42" s="8"/>
      <c r="AF42" s="8"/>
      <c r="AG42" s="8"/>
      <c r="AH42" s="8"/>
      <c r="AI42" s="8"/>
      <c r="AJ42" s="8"/>
      <c r="AK42" s="8"/>
      <c r="AL42" s="8"/>
    </row>
    <row r="43" spans="2:38" ht="15.75" thickTop="1">
      <c r="B43" s="2" t="s">
        <v>71</v>
      </c>
      <c r="C43" s="13"/>
      <c r="D43" s="13"/>
      <c r="E43" s="16">
        <v>6628.39</v>
      </c>
      <c r="F43" s="13"/>
      <c r="G43" s="13"/>
      <c r="H43" s="5"/>
      <c r="I43" s="16">
        <v>6495.06</v>
      </c>
      <c r="J43" s="17"/>
      <c r="K43" s="5"/>
      <c r="L43" s="13"/>
      <c r="M43" s="40"/>
      <c r="N43" s="40"/>
      <c r="O43" s="40"/>
      <c r="P43" s="40"/>
      <c r="Q43" s="41"/>
      <c r="R43" s="7"/>
      <c r="S43" s="8"/>
      <c r="T43" s="8"/>
      <c r="U43" s="8"/>
      <c r="V43" s="8"/>
      <c r="W43" s="8"/>
      <c r="X43" s="8"/>
      <c r="Y43" s="8"/>
      <c r="Z43" s="8"/>
      <c r="AA43" s="8"/>
      <c r="AB43" s="8"/>
      <c r="AC43" s="8"/>
      <c r="AD43" s="8"/>
      <c r="AE43" s="8"/>
      <c r="AF43" s="8"/>
      <c r="AG43" s="8"/>
      <c r="AH43" s="8"/>
      <c r="AI43" s="8"/>
      <c r="AJ43" s="8"/>
      <c r="AK43" s="8"/>
      <c r="AL43" s="8"/>
    </row>
    <row r="44" spans="2:38" ht="13.5" thickBot="1">
      <c r="B44" s="2"/>
      <c r="C44" s="13"/>
      <c r="D44" s="13"/>
      <c r="E44" s="22">
        <f>E36+E37+E41+E42+E43</f>
        <v>1029545.12</v>
      </c>
      <c r="F44" s="13"/>
      <c r="G44" s="13"/>
      <c r="H44" s="5"/>
      <c r="I44" s="22">
        <f>I36+I37+I41+I42+I43</f>
        <v>910843.27</v>
      </c>
      <c r="J44" s="13"/>
      <c r="K44" s="5"/>
      <c r="L44" s="13"/>
      <c r="M44" s="96"/>
      <c r="N44" s="96"/>
      <c r="O44" s="13"/>
      <c r="P44" s="96"/>
      <c r="Q44" s="97"/>
      <c r="R44" s="7"/>
      <c r="S44" s="8"/>
      <c r="T44" s="8"/>
      <c r="U44" s="8"/>
      <c r="V44" s="8"/>
      <c r="W44" s="8"/>
      <c r="X44" s="8"/>
      <c r="Y44" s="8"/>
      <c r="Z44" s="8"/>
      <c r="AA44" s="8"/>
      <c r="AB44" s="8"/>
      <c r="AC44" s="8"/>
      <c r="AD44" s="8"/>
      <c r="AE44" s="8"/>
      <c r="AF44" s="8"/>
      <c r="AG44" s="8"/>
      <c r="AH44" s="8"/>
      <c r="AI44" s="8"/>
      <c r="AJ44" s="8"/>
      <c r="AK44" s="8"/>
      <c r="AL44" s="8"/>
    </row>
    <row r="45" spans="2:38" ht="13.5" thickTop="1">
      <c r="B45" s="9" t="s">
        <v>72</v>
      </c>
      <c r="C45" s="13"/>
      <c r="D45" s="13"/>
      <c r="E45" s="13"/>
      <c r="F45" s="13"/>
      <c r="G45" s="13"/>
      <c r="H45" s="13"/>
      <c r="I45" s="13"/>
      <c r="J45" s="13"/>
      <c r="K45" s="5" t="s">
        <v>73</v>
      </c>
      <c r="L45" s="13"/>
      <c r="M45" s="96"/>
      <c r="N45" s="96"/>
      <c r="O45" s="13"/>
      <c r="P45" s="94"/>
      <c r="Q45" s="95"/>
      <c r="R45" s="7"/>
      <c r="S45" s="8"/>
      <c r="T45" s="8"/>
      <c r="U45" s="8"/>
      <c r="V45" s="8"/>
      <c r="W45" s="8"/>
      <c r="X45" s="8"/>
      <c r="Y45" s="8"/>
      <c r="Z45" s="8"/>
      <c r="AA45" s="8"/>
      <c r="AB45" s="8"/>
      <c r="AC45" s="8"/>
      <c r="AD45" s="8"/>
      <c r="AE45" s="8"/>
      <c r="AF45" s="8"/>
      <c r="AG45" s="8"/>
      <c r="AH45" s="8"/>
      <c r="AI45" s="8"/>
      <c r="AJ45" s="8"/>
      <c r="AK45" s="8"/>
      <c r="AL45" s="8"/>
    </row>
    <row r="46" spans="2:38" ht="13.5" thickBot="1">
      <c r="B46" s="2" t="s">
        <v>74</v>
      </c>
      <c r="C46" s="13"/>
      <c r="D46" s="13"/>
      <c r="E46" s="42">
        <v>4776.55</v>
      </c>
      <c r="F46" s="13"/>
      <c r="G46" s="13"/>
      <c r="H46" s="13"/>
      <c r="I46" s="5">
        <v>6641.12</v>
      </c>
      <c r="J46" s="13"/>
      <c r="K46" s="5" t="s">
        <v>75</v>
      </c>
      <c r="L46" s="13"/>
      <c r="M46" s="122">
        <v>0</v>
      </c>
      <c r="N46" s="123"/>
      <c r="O46" s="13"/>
      <c r="P46" s="122">
        <v>37031</v>
      </c>
      <c r="Q46" s="123"/>
      <c r="R46" s="7"/>
      <c r="S46" s="8"/>
      <c r="T46" s="8"/>
      <c r="U46" s="8"/>
      <c r="V46" s="8"/>
      <c r="W46" s="8"/>
      <c r="X46" s="8"/>
      <c r="Y46" s="8"/>
      <c r="Z46" s="8"/>
      <c r="AA46" s="8"/>
      <c r="AB46" s="8"/>
      <c r="AC46" s="8"/>
      <c r="AD46" s="8"/>
      <c r="AE46" s="8"/>
      <c r="AF46" s="8"/>
      <c r="AG46" s="8"/>
      <c r="AH46" s="8"/>
      <c r="AI46" s="8"/>
      <c r="AJ46" s="8"/>
      <c r="AK46" s="8"/>
      <c r="AL46" s="8"/>
    </row>
    <row r="47" spans="2:38" ht="13.5" thickTop="1">
      <c r="B47" s="2" t="s">
        <v>76</v>
      </c>
      <c r="C47" s="13"/>
      <c r="D47" s="13"/>
      <c r="E47" s="42">
        <v>52374.43</v>
      </c>
      <c r="F47" s="13"/>
      <c r="G47" s="13"/>
      <c r="H47" s="13"/>
      <c r="I47" s="5">
        <v>104233.59</v>
      </c>
      <c r="J47" s="13"/>
      <c r="K47" s="33"/>
      <c r="L47" s="13"/>
      <c r="M47" s="96"/>
      <c r="N47" s="96"/>
      <c r="O47" s="13"/>
      <c r="P47" s="94"/>
      <c r="Q47" s="95"/>
      <c r="R47" s="7"/>
      <c r="S47" s="8"/>
      <c r="T47" s="8"/>
      <c r="U47" s="8"/>
      <c r="V47" s="8"/>
      <c r="W47" s="8"/>
      <c r="X47" s="8"/>
      <c r="Y47" s="8"/>
      <c r="Z47" s="8"/>
      <c r="AA47" s="8"/>
      <c r="AB47" s="8"/>
      <c r="AC47" s="8"/>
      <c r="AD47" s="8"/>
      <c r="AE47" s="8"/>
      <c r="AF47" s="8"/>
      <c r="AG47" s="8"/>
      <c r="AH47" s="8"/>
      <c r="AI47" s="8"/>
      <c r="AJ47" s="8"/>
      <c r="AK47" s="8"/>
      <c r="AL47" s="8"/>
    </row>
    <row r="48" spans="2:38" ht="13.5" thickBot="1">
      <c r="B48" s="2"/>
      <c r="C48" s="13"/>
      <c r="D48" s="13"/>
      <c r="E48" s="22">
        <f>E46+E47</f>
        <v>57150.98</v>
      </c>
      <c r="F48" s="13"/>
      <c r="G48" s="13"/>
      <c r="H48" s="13"/>
      <c r="I48" s="22">
        <f>I46+I47</f>
        <v>110874.70999999999</v>
      </c>
      <c r="J48" s="13"/>
      <c r="K48" s="33"/>
      <c r="L48" s="13"/>
      <c r="M48" s="96"/>
      <c r="N48" s="96"/>
      <c r="O48" s="13"/>
      <c r="P48" s="94"/>
      <c r="Q48" s="95"/>
      <c r="R48" s="7"/>
      <c r="S48" s="8"/>
      <c r="T48" s="8"/>
      <c r="U48" s="8"/>
      <c r="V48" s="8"/>
      <c r="W48" s="8"/>
      <c r="X48" s="8"/>
      <c r="Y48" s="8"/>
      <c r="Z48" s="8"/>
      <c r="AA48" s="8"/>
      <c r="AB48" s="8"/>
      <c r="AC48" s="8"/>
      <c r="AD48" s="8"/>
      <c r="AE48" s="8"/>
      <c r="AF48" s="8"/>
      <c r="AG48" s="8"/>
      <c r="AH48" s="8"/>
      <c r="AI48" s="8"/>
      <c r="AJ48" s="8"/>
      <c r="AK48" s="8"/>
      <c r="AL48" s="8"/>
    </row>
    <row r="49" spans="2:38" ht="14.25" thickBot="1" thickTop="1">
      <c r="B49" s="35" t="s">
        <v>77</v>
      </c>
      <c r="C49" s="13"/>
      <c r="D49" s="13"/>
      <c r="E49" s="34">
        <f>E48+E44</f>
        <v>1086696.1</v>
      </c>
      <c r="F49" s="13"/>
      <c r="G49" s="13"/>
      <c r="H49" s="13"/>
      <c r="I49" s="34">
        <f>I44+I48</f>
        <v>1021717.98</v>
      </c>
      <c r="J49" s="13"/>
      <c r="K49" s="33"/>
      <c r="L49" s="13"/>
      <c r="M49" s="96"/>
      <c r="N49" s="96"/>
      <c r="O49" s="13"/>
      <c r="P49" s="94"/>
      <c r="Q49" s="95"/>
      <c r="R49" s="7"/>
      <c r="S49" s="8"/>
      <c r="T49" s="8"/>
      <c r="U49" s="8"/>
      <c r="V49" s="8"/>
      <c r="W49" s="8"/>
      <c r="X49" s="8"/>
      <c r="Y49" s="8"/>
      <c r="Z49" s="8"/>
      <c r="AA49" s="8"/>
      <c r="AB49" s="8"/>
      <c r="AC49" s="8"/>
      <c r="AD49" s="8"/>
      <c r="AE49" s="8"/>
      <c r="AF49" s="8"/>
      <c r="AG49" s="8"/>
      <c r="AH49" s="8"/>
      <c r="AI49" s="8"/>
      <c r="AJ49" s="8"/>
      <c r="AK49" s="8"/>
      <c r="AL49" s="8"/>
    </row>
    <row r="50" spans="2:38" ht="13.5" thickTop="1">
      <c r="B50" s="2"/>
      <c r="C50" s="13"/>
      <c r="D50" s="13"/>
      <c r="E50" s="13"/>
      <c r="F50" s="13"/>
      <c r="G50" s="13"/>
      <c r="H50" s="13"/>
      <c r="I50" s="13"/>
      <c r="J50" s="13"/>
      <c r="K50" s="5"/>
      <c r="L50" s="13"/>
      <c r="M50" s="96"/>
      <c r="N50" s="96"/>
      <c r="O50" s="13"/>
      <c r="P50" s="94"/>
      <c r="Q50" s="95"/>
      <c r="R50" s="7"/>
      <c r="S50" s="8"/>
      <c r="T50" s="8"/>
      <c r="U50" s="8"/>
      <c r="V50" s="8"/>
      <c r="W50" s="8"/>
      <c r="X50" s="8"/>
      <c r="Y50" s="8"/>
      <c r="Z50" s="8"/>
      <c r="AA50" s="8"/>
      <c r="AB50" s="8"/>
      <c r="AC50" s="8"/>
      <c r="AD50" s="8"/>
      <c r="AE50" s="8"/>
      <c r="AF50" s="8"/>
      <c r="AG50" s="8"/>
      <c r="AH50" s="8"/>
      <c r="AI50" s="8"/>
      <c r="AJ50" s="8"/>
      <c r="AK50" s="8"/>
      <c r="AL50" s="8"/>
    </row>
    <row r="51" spans="2:38" ht="12.75">
      <c r="B51" s="9" t="s">
        <v>78</v>
      </c>
      <c r="C51" s="13"/>
      <c r="D51" s="13"/>
      <c r="E51" s="13"/>
      <c r="F51" s="13"/>
      <c r="G51" s="13"/>
      <c r="H51" s="13"/>
      <c r="I51" s="23"/>
      <c r="J51" s="23"/>
      <c r="K51" s="5"/>
      <c r="L51" s="13"/>
      <c r="M51" s="96"/>
      <c r="N51" s="96"/>
      <c r="O51" s="13"/>
      <c r="P51" s="94"/>
      <c r="Q51" s="95"/>
      <c r="R51" s="7"/>
      <c r="S51" s="8"/>
      <c r="T51" s="8"/>
      <c r="U51" s="8"/>
      <c r="V51" s="8"/>
      <c r="W51" s="8"/>
      <c r="X51" s="8"/>
      <c r="Y51" s="8"/>
      <c r="Z51" s="8"/>
      <c r="AA51" s="8"/>
      <c r="AB51" s="8"/>
      <c r="AC51" s="8"/>
      <c r="AD51" s="8"/>
      <c r="AE51" s="8"/>
      <c r="AF51" s="8"/>
      <c r="AG51" s="8"/>
      <c r="AH51" s="8"/>
      <c r="AI51" s="8"/>
      <c r="AJ51" s="8"/>
      <c r="AK51" s="8"/>
      <c r="AL51" s="8"/>
    </row>
    <row r="52" spans="2:38" ht="12.75">
      <c r="B52" s="2" t="s">
        <v>79</v>
      </c>
      <c r="C52" s="5"/>
      <c r="D52" s="5"/>
      <c r="E52" s="43">
        <v>0</v>
      </c>
      <c r="F52" s="13"/>
      <c r="G52" s="13"/>
      <c r="H52" s="13"/>
      <c r="I52" s="6">
        <v>0</v>
      </c>
      <c r="J52" s="23"/>
      <c r="K52" s="5"/>
      <c r="L52" s="13"/>
      <c r="M52" s="96"/>
      <c r="N52" s="96"/>
      <c r="O52" s="13"/>
      <c r="P52" s="94"/>
      <c r="Q52" s="95"/>
      <c r="R52" s="7"/>
      <c r="S52" s="8"/>
      <c r="T52" s="8"/>
      <c r="U52" s="8"/>
      <c r="V52" s="8"/>
      <c r="W52" s="8"/>
      <c r="X52" s="8"/>
      <c r="Y52" s="8"/>
      <c r="Z52" s="8"/>
      <c r="AA52" s="8"/>
      <c r="AB52" s="8"/>
      <c r="AC52" s="8"/>
      <c r="AD52" s="8"/>
      <c r="AE52" s="8"/>
      <c r="AF52" s="8"/>
      <c r="AG52" s="8"/>
      <c r="AH52" s="8"/>
      <c r="AI52" s="8"/>
      <c r="AJ52" s="8"/>
      <c r="AK52" s="8"/>
      <c r="AL52" s="8"/>
    </row>
    <row r="53" spans="2:38" ht="12.75">
      <c r="B53" s="2" t="s">
        <v>80</v>
      </c>
      <c r="C53" s="5"/>
      <c r="D53" s="5"/>
      <c r="E53" s="43">
        <v>0</v>
      </c>
      <c r="F53" s="13"/>
      <c r="G53" s="13"/>
      <c r="H53" s="13"/>
      <c r="I53" s="25">
        <v>0</v>
      </c>
      <c r="J53" s="23"/>
      <c r="K53" s="5"/>
      <c r="L53" s="13"/>
      <c r="M53" s="96"/>
      <c r="N53" s="96"/>
      <c r="O53" s="13"/>
      <c r="P53" s="94"/>
      <c r="Q53" s="95"/>
      <c r="R53" s="7"/>
      <c r="S53" s="8"/>
      <c r="T53" s="8"/>
      <c r="U53" s="8"/>
      <c r="V53" s="8"/>
      <c r="W53" s="8"/>
      <c r="X53" s="8"/>
      <c r="Y53" s="8"/>
      <c r="Z53" s="8"/>
      <c r="AA53" s="8"/>
      <c r="AB53" s="8"/>
      <c r="AC53" s="8"/>
      <c r="AD53" s="8"/>
      <c r="AE53" s="8"/>
      <c r="AF53" s="8"/>
      <c r="AG53" s="8"/>
      <c r="AH53" s="8"/>
      <c r="AI53" s="8"/>
      <c r="AJ53" s="8"/>
      <c r="AK53" s="8"/>
      <c r="AL53" s="8"/>
    </row>
    <row r="54" spans="2:38" ht="13.5" thickBot="1">
      <c r="B54" s="2"/>
      <c r="C54" s="5"/>
      <c r="D54" s="5"/>
      <c r="E54" s="26"/>
      <c r="F54" s="13"/>
      <c r="G54" s="13"/>
      <c r="H54" s="13"/>
      <c r="I54" s="26">
        <f>I52+I53</f>
        <v>0</v>
      </c>
      <c r="J54" s="23"/>
      <c r="K54" s="5"/>
      <c r="L54" s="13"/>
      <c r="M54" s="96"/>
      <c r="N54" s="96"/>
      <c r="O54" s="13"/>
      <c r="P54" s="94"/>
      <c r="Q54" s="95"/>
      <c r="R54" s="7"/>
      <c r="S54" s="8"/>
      <c r="T54" s="8"/>
      <c r="U54" s="8"/>
      <c r="V54" s="8"/>
      <c r="W54" s="8"/>
      <c r="X54" s="8"/>
      <c r="Y54" s="8"/>
      <c r="Z54" s="8"/>
      <c r="AA54" s="8"/>
      <c r="AB54" s="8"/>
      <c r="AC54" s="8"/>
      <c r="AD54" s="8"/>
      <c r="AE54" s="8"/>
      <c r="AF54" s="8"/>
      <c r="AG54" s="8"/>
      <c r="AH54" s="8"/>
      <c r="AI54" s="8"/>
      <c r="AJ54" s="8"/>
      <c r="AK54" s="8"/>
      <c r="AL54" s="8"/>
    </row>
    <row r="55" spans="2:38" ht="14.25" thickBot="1" thickTop="1">
      <c r="B55" s="2" t="s">
        <v>81</v>
      </c>
      <c r="C55" s="5"/>
      <c r="D55" s="5"/>
      <c r="E55" s="5">
        <f>E11+E31+E49+E54</f>
        <v>10900360.12</v>
      </c>
      <c r="F55" s="13"/>
      <c r="G55" s="13"/>
      <c r="H55" s="13"/>
      <c r="I55" s="6">
        <f>I11+I31+I49+I54</f>
        <v>11088368.410000002</v>
      </c>
      <c r="J55" s="23"/>
      <c r="K55" s="44" t="s">
        <v>82</v>
      </c>
      <c r="L55" s="13"/>
      <c r="M55" s="122">
        <f>M46+M42+M27+M23</f>
        <v>10900360.1237031</v>
      </c>
      <c r="N55" s="122"/>
      <c r="O55" s="13"/>
      <c r="P55" s="122">
        <f>P46+P42+P27+P23</f>
        <v>11088368.41</v>
      </c>
      <c r="Q55" s="123"/>
      <c r="R55" s="7"/>
      <c r="S55" s="8"/>
      <c r="T55" s="8"/>
      <c r="U55" s="8"/>
      <c r="V55" s="8"/>
      <c r="W55" s="8"/>
      <c r="X55" s="8"/>
      <c r="Y55" s="8"/>
      <c r="Z55" s="8"/>
      <c r="AA55" s="8"/>
      <c r="AB55" s="8"/>
      <c r="AC55" s="8"/>
      <c r="AD55" s="8"/>
      <c r="AE55" s="8"/>
      <c r="AF55" s="8"/>
      <c r="AG55" s="8"/>
      <c r="AH55" s="8"/>
      <c r="AI55" s="8"/>
      <c r="AJ55" s="8"/>
      <c r="AK55" s="8"/>
      <c r="AL55" s="8"/>
    </row>
    <row r="56" spans="2:38" ht="13.5" thickTop="1">
      <c r="B56" s="2"/>
      <c r="C56" s="5"/>
      <c r="D56" s="5"/>
      <c r="E56" s="5"/>
      <c r="F56" s="13"/>
      <c r="G56" s="13"/>
      <c r="H56" s="13"/>
      <c r="I56" s="23"/>
      <c r="J56" s="23"/>
      <c r="K56" s="5"/>
      <c r="L56" s="13"/>
      <c r="M56" s="23"/>
      <c r="N56" s="23"/>
      <c r="O56" s="13"/>
      <c r="P56" s="23"/>
      <c r="Q56" s="24"/>
      <c r="R56" s="7"/>
      <c r="S56" s="8"/>
      <c r="T56" s="8"/>
      <c r="U56" s="8"/>
      <c r="V56" s="8"/>
      <c r="W56" s="8"/>
      <c r="X56" s="8"/>
      <c r="Y56" s="8"/>
      <c r="Z56" s="8"/>
      <c r="AA56" s="8"/>
      <c r="AB56" s="8"/>
      <c r="AC56" s="8"/>
      <c r="AD56" s="8"/>
      <c r="AE56" s="8"/>
      <c r="AF56" s="8"/>
      <c r="AG56" s="8"/>
      <c r="AH56" s="8"/>
      <c r="AI56" s="8"/>
      <c r="AJ56" s="8"/>
      <c r="AK56" s="8"/>
      <c r="AL56" s="8"/>
    </row>
    <row r="57" spans="2:38" ht="12.75">
      <c r="B57" s="9" t="s">
        <v>83</v>
      </c>
      <c r="C57" s="44"/>
      <c r="D57" s="5"/>
      <c r="E57" s="5"/>
      <c r="F57" s="13"/>
      <c r="G57" s="13"/>
      <c r="H57" s="13"/>
      <c r="I57" s="23"/>
      <c r="J57" s="23"/>
      <c r="K57" s="44" t="s">
        <v>84</v>
      </c>
      <c r="L57" s="13"/>
      <c r="M57" s="23"/>
      <c r="N57" s="23"/>
      <c r="O57" s="13"/>
      <c r="P57" s="23"/>
      <c r="Q57" s="24"/>
      <c r="R57" s="7"/>
      <c r="S57" s="8"/>
      <c r="T57" s="8"/>
      <c r="U57" s="8"/>
      <c r="V57" s="8"/>
      <c r="W57" s="8"/>
      <c r="X57" s="8"/>
      <c r="Y57" s="8"/>
      <c r="Z57" s="8"/>
      <c r="AA57" s="8"/>
      <c r="AB57" s="8"/>
      <c r="AC57" s="8"/>
      <c r="AD57" s="8"/>
      <c r="AE57" s="8"/>
      <c r="AF57" s="8"/>
      <c r="AG57" s="8"/>
      <c r="AH57" s="8"/>
      <c r="AI57" s="8"/>
      <c r="AJ57" s="8"/>
      <c r="AK57" s="8"/>
      <c r="AL57" s="8"/>
    </row>
    <row r="58" spans="2:38" ht="12.75">
      <c r="B58" s="2" t="s">
        <v>85</v>
      </c>
      <c r="C58" s="5"/>
      <c r="D58" s="5"/>
      <c r="E58" s="5">
        <v>4988744.31</v>
      </c>
      <c r="F58" s="13"/>
      <c r="G58" s="13"/>
      <c r="H58" s="13"/>
      <c r="I58" s="5">
        <v>4988744.31</v>
      </c>
      <c r="J58" s="23"/>
      <c r="K58" s="5" t="s">
        <v>86</v>
      </c>
      <c r="L58" s="13"/>
      <c r="M58" s="94">
        <v>4988744.31</v>
      </c>
      <c r="N58" s="95"/>
      <c r="O58" s="13"/>
      <c r="P58" s="94">
        <v>4988744.31</v>
      </c>
      <c r="Q58" s="95"/>
      <c r="R58" s="7"/>
      <c r="S58" s="8"/>
      <c r="T58" s="8"/>
      <c r="U58" s="8"/>
      <c r="V58" s="8"/>
      <c r="W58" s="8"/>
      <c r="X58" s="8"/>
      <c r="Y58" s="8"/>
      <c r="Z58" s="8"/>
      <c r="AA58" s="8"/>
      <c r="AB58" s="8"/>
      <c r="AC58" s="8"/>
      <c r="AD58" s="8"/>
      <c r="AE58" s="8"/>
      <c r="AF58" s="8"/>
      <c r="AG58" s="8"/>
      <c r="AH58" s="8"/>
      <c r="AI58" s="8"/>
      <c r="AJ58" s="8"/>
      <c r="AK58" s="8"/>
      <c r="AL58" s="8"/>
    </row>
    <row r="59" spans="2:38" ht="12.75">
      <c r="B59" s="2" t="s">
        <v>87</v>
      </c>
      <c r="C59" s="5"/>
      <c r="D59" s="5"/>
      <c r="E59" s="5">
        <v>154575.17</v>
      </c>
      <c r="F59" s="13"/>
      <c r="G59" s="13"/>
      <c r="H59" s="13" t="s">
        <v>28</v>
      </c>
      <c r="I59" s="5">
        <v>154575.17</v>
      </c>
      <c r="J59" s="23"/>
      <c r="K59" s="5" t="s">
        <v>88</v>
      </c>
      <c r="L59" s="13"/>
      <c r="M59" s="94">
        <v>154575.17</v>
      </c>
      <c r="N59" s="95"/>
      <c r="O59" s="13"/>
      <c r="P59" s="94">
        <v>154575.17</v>
      </c>
      <c r="Q59" s="95"/>
      <c r="R59" s="7"/>
      <c r="S59" s="8"/>
      <c r="T59" s="8"/>
      <c r="U59" s="8"/>
      <c r="V59" s="8"/>
      <c r="W59" s="8"/>
      <c r="X59" s="8"/>
      <c r="Y59" s="8"/>
      <c r="Z59" s="8"/>
      <c r="AA59" s="8"/>
      <c r="AB59" s="8"/>
      <c r="AC59" s="8"/>
      <c r="AD59" s="8"/>
      <c r="AE59" s="8"/>
      <c r="AF59" s="8"/>
      <c r="AG59" s="8"/>
      <c r="AH59" s="8"/>
      <c r="AI59" s="8"/>
      <c r="AJ59" s="8"/>
      <c r="AK59" s="8"/>
      <c r="AL59" s="8"/>
    </row>
    <row r="60" spans="2:38" ht="13.5" thickBot="1">
      <c r="B60" s="2"/>
      <c r="C60" s="5"/>
      <c r="D60" s="5"/>
      <c r="E60" s="45">
        <f>E58+E59</f>
        <v>5143319.4799999995</v>
      </c>
      <c r="F60" s="13"/>
      <c r="G60" s="13"/>
      <c r="H60" s="13"/>
      <c r="I60" s="45">
        <f>I58+I59</f>
        <v>5143319.4799999995</v>
      </c>
      <c r="J60" s="23"/>
      <c r="K60" s="33"/>
      <c r="L60" s="40"/>
      <c r="M60" s="107">
        <f>M58+M59</f>
        <v>5143319.4799999995</v>
      </c>
      <c r="N60" s="121"/>
      <c r="O60" s="40"/>
      <c r="P60" s="107">
        <f>P58+P59</f>
        <v>5143319.4799999995</v>
      </c>
      <c r="Q60" s="121"/>
      <c r="R60" s="7"/>
      <c r="S60" s="8"/>
      <c r="T60" s="8"/>
      <c r="U60" s="8"/>
      <c r="V60" s="8"/>
      <c r="W60" s="8"/>
      <c r="X60" s="8"/>
      <c r="Y60" s="8"/>
      <c r="Z60" s="8"/>
      <c r="AA60" s="8"/>
      <c r="AB60" s="8"/>
      <c r="AC60" s="8"/>
      <c r="AD60" s="8"/>
      <c r="AE60" s="8"/>
      <c r="AF60" s="8"/>
      <c r="AG60" s="8"/>
      <c r="AH60" s="8"/>
      <c r="AI60" s="8"/>
      <c r="AJ60" s="8"/>
      <c r="AK60" s="8"/>
      <c r="AL60" s="8"/>
    </row>
    <row r="61" spans="2:38" ht="14.25" thickBot="1" thickTop="1">
      <c r="B61" s="2"/>
      <c r="C61" s="5"/>
      <c r="D61" s="5"/>
      <c r="E61" s="5"/>
      <c r="F61" s="13"/>
      <c r="G61" s="13"/>
      <c r="H61" s="13"/>
      <c r="I61" s="23"/>
      <c r="J61" s="23"/>
      <c r="K61" s="5"/>
      <c r="L61" s="13"/>
      <c r="M61" s="13"/>
      <c r="N61" s="13"/>
      <c r="O61" s="13"/>
      <c r="P61" s="114"/>
      <c r="Q61" s="115"/>
      <c r="R61" s="7"/>
      <c r="S61" s="8"/>
      <c r="T61" s="8"/>
      <c r="U61" s="8"/>
      <c r="V61" s="8"/>
      <c r="W61" s="8"/>
      <c r="X61" s="8"/>
      <c r="Y61" s="8"/>
      <c r="Z61" s="8"/>
      <c r="AA61" s="8"/>
      <c r="AB61" s="8"/>
      <c r="AC61" s="8"/>
      <c r="AD61" s="8"/>
      <c r="AE61" s="8"/>
      <c r="AF61" s="8"/>
      <c r="AG61" s="8"/>
      <c r="AH61" s="8"/>
      <c r="AI61" s="8"/>
      <c r="AJ61" s="8"/>
      <c r="AK61" s="8"/>
      <c r="AL61" s="8"/>
    </row>
    <row r="62" spans="2:38" ht="12.75">
      <c r="B62" s="116" t="s">
        <v>89</v>
      </c>
      <c r="C62" s="117"/>
      <c r="D62" s="117"/>
      <c r="E62" s="117"/>
      <c r="F62" s="117"/>
      <c r="G62" s="117"/>
      <c r="H62" s="117"/>
      <c r="I62" s="117"/>
      <c r="J62" s="46"/>
      <c r="K62" s="47" t="s">
        <v>90</v>
      </c>
      <c r="L62" s="48"/>
      <c r="M62" s="49"/>
      <c r="N62" s="49"/>
      <c r="O62" s="49"/>
      <c r="P62" s="49"/>
      <c r="Q62" s="50"/>
      <c r="R62" s="7"/>
      <c r="S62" s="8"/>
      <c r="T62" s="8"/>
      <c r="U62" s="8"/>
      <c r="V62" s="8"/>
      <c r="W62" s="8"/>
      <c r="X62" s="8"/>
      <c r="Y62" s="8"/>
      <c r="Z62" s="8"/>
      <c r="AA62" s="8"/>
      <c r="AB62" s="8"/>
      <c r="AC62" s="8"/>
      <c r="AD62" s="8"/>
      <c r="AE62" s="8"/>
      <c r="AF62" s="8"/>
      <c r="AG62" s="8"/>
      <c r="AH62" s="8"/>
      <c r="AI62" s="8"/>
      <c r="AJ62" s="8"/>
      <c r="AK62" s="8"/>
      <c r="AL62" s="8"/>
    </row>
    <row r="63" spans="2:38" ht="12.75">
      <c r="B63" s="118" t="s">
        <v>91</v>
      </c>
      <c r="C63" s="119"/>
      <c r="D63" s="119"/>
      <c r="E63" s="119"/>
      <c r="F63" s="119"/>
      <c r="G63" s="119"/>
      <c r="H63" s="119"/>
      <c r="I63" s="119"/>
      <c r="J63" s="51"/>
      <c r="K63" s="52"/>
      <c r="L63" s="53"/>
      <c r="M63" s="120" t="s">
        <v>92</v>
      </c>
      <c r="N63" s="120"/>
      <c r="O63" s="5"/>
      <c r="P63" s="94" t="s">
        <v>93</v>
      </c>
      <c r="Q63" s="95"/>
      <c r="R63" s="7"/>
      <c r="S63" s="8"/>
      <c r="T63" s="8"/>
      <c r="U63" s="8"/>
      <c r="V63" s="8"/>
      <c r="W63" s="8"/>
      <c r="X63" s="8"/>
      <c r="Y63" s="8"/>
      <c r="Z63" s="8"/>
      <c r="AA63" s="8"/>
      <c r="AB63" s="8"/>
      <c r="AC63" s="8"/>
      <c r="AD63" s="8"/>
      <c r="AE63" s="8"/>
      <c r="AF63" s="8"/>
      <c r="AG63" s="8"/>
      <c r="AH63" s="8"/>
      <c r="AI63" s="8"/>
      <c r="AJ63" s="8"/>
      <c r="AK63" s="8"/>
      <c r="AL63" s="8"/>
    </row>
    <row r="64" spans="2:38" ht="13.5" thickBot="1">
      <c r="B64" s="54"/>
      <c r="C64" s="110" t="s">
        <v>94</v>
      </c>
      <c r="D64" s="110"/>
      <c r="E64" s="110"/>
      <c r="F64" s="55"/>
      <c r="G64" s="111" t="s">
        <v>95</v>
      </c>
      <c r="H64" s="111"/>
      <c r="I64" s="111"/>
      <c r="J64" s="56"/>
      <c r="K64" s="57"/>
      <c r="L64" s="58"/>
      <c r="M64" s="112" t="s">
        <v>96</v>
      </c>
      <c r="N64" s="112"/>
      <c r="O64" s="55"/>
      <c r="P64" s="112" t="s">
        <v>97</v>
      </c>
      <c r="Q64" s="113"/>
      <c r="R64" s="7"/>
      <c r="S64" s="8"/>
      <c r="T64" s="8"/>
      <c r="U64" s="8"/>
      <c r="V64" s="8"/>
      <c r="W64" s="8"/>
      <c r="X64" s="8"/>
      <c r="Y64" s="8"/>
      <c r="Z64" s="8"/>
      <c r="AA64" s="8"/>
      <c r="AB64" s="8"/>
      <c r="AC64" s="8"/>
      <c r="AD64" s="8"/>
      <c r="AE64" s="8"/>
      <c r="AF64" s="8"/>
      <c r="AG64" s="8"/>
      <c r="AH64" s="8"/>
      <c r="AI64" s="8"/>
      <c r="AJ64" s="8"/>
      <c r="AK64" s="8"/>
      <c r="AL64" s="8"/>
    </row>
    <row r="65" spans="2:38" ht="12.75">
      <c r="B65" s="2" t="s">
        <v>98</v>
      </c>
      <c r="C65" s="5"/>
      <c r="D65" s="5"/>
      <c r="E65" s="3"/>
      <c r="F65" s="5"/>
      <c r="G65" s="5"/>
      <c r="H65" s="5"/>
      <c r="I65" s="5"/>
      <c r="J65" s="13"/>
      <c r="K65" s="5"/>
      <c r="L65" s="13"/>
      <c r="M65" s="109"/>
      <c r="N65" s="109"/>
      <c r="O65" s="5"/>
      <c r="P65" s="94"/>
      <c r="Q65" s="95"/>
      <c r="R65" s="7"/>
      <c r="S65" s="8"/>
      <c r="T65" s="8"/>
      <c r="U65" s="8"/>
      <c r="V65" s="8"/>
      <c r="W65" s="8"/>
      <c r="X65" s="8"/>
      <c r="Y65" s="8"/>
      <c r="Z65" s="8"/>
      <c r="AA65" s="8"/>
      <c r="AB65" s="8"/>
      <c r="AC65" s="8"/>
      <c r="AD65" s="8"/>
      <c r="AE65" s="8"/>
      <c r="AF65" s="8"/>
      <c r="AG65" s="8"/>
      <c r="AH65" s="8"/>
      <c r="AI65" s="8"/>
      <c r="AJ65" s="8"/>
      <c r="AK65" s="8"/>
      <c r="AL65" s="8"/>
    </row>
    <row r="66" spans="2:38" ht="12.75">
      <c r="B66" s="2" t="s">
        <v>99</v>
      </c>
      <c r="C66" s="5"/>
      <c r="D66" s="5"/>
      <c r="E66" s="5">
        <v>1198992.84</v>
      </c>
      <c r="F66" s="5"/>
      <c r="G66" s="5"/>
      <c r="H66" s="5"/>
      <c r="I66" s="5">
        <v>1271538.22</v>
      </c>
      <c r="J66" s="13"/>
      <c r="K66" s="5" t="s">
        <v>100</v>
      </c>
      <c r="L66" s="13"/>
      <c r="M66" s="109">
        <f>E91</f>
        <v>233036.2600000001</v>
      </c>
      <c r="N66" s="109"/>
      <c r="O66" s="13"/>
      <c r="P66" s="94">
        <v>365912.5</v>
      </c>
      <c r="Q66" s="95"/>
      <c r="R66" s="7"/>
      <c r="S66" s="8"/>
      <c r="T66" s="8"/>
      <c r="U66" s="8"/>
      <c r="V66" s="8"/>
      <c r="W66" s="8"/>
      <c r="X66" s="8"/>
      <c r="Y66" s="8"/>
      <c r="Z66" s="8"/>
      <c r="AA66" s="8"/>
      <c r="AB66" s="8"/>
      <c r="AC66" s="8"/>
      <c r="AD66" s="8"/>
      <c r="AE66" s="8"/>
      <c r="AF66" s="8"/>
      <c r="AG66" s="8"/>
      <c r="AH66" s="8"/>
      <c r="AI66" s="8"/>
      <c r="AJ66" s="8"/>
      <c r="AK66" s="8"/>
      <c r="AL66" s="8"/>
    </row>
    <row r="67" spans="2:38" ht="12.75">
      <c r="B67" s="9" t="s">
        <v>101</v>
      </c>
      <c r="C67" s="5"/>
      <c r="D67" s="5"/>
      <c r="E67" s="5">
        <v>566296.19</v>
      </c>
      <c r="F67" s="5"/>
      <c r="G67" s="5"/>
      <c r="H67" s="5"/>
      <c r="I67" s="5">
        <v>532184.32</v>
      </c>
      <c r="J67" s="13"/>
      <c r="K67" s="5" t="s">
        <v>102</v>
      </c>
      <c r="L67" s="13"/>
      <c r="M67" s="94">
        <v>202100.33</v>
      </c>
      <c r="N67" s="105"/>
      <c r="O67" s="14"/>
      <c r="P67" s="94">
        <v>24307.08</v>
      </c>
      <c r="Q67" s="95"/>
      <c r="R67" s="7"/>
      <c r="S67" s="8"/>
      <c r="T67" s="8"/>
      <c r="U67" s="8"/>
      <c r="V67" s="8"/>
      <c r="W67" s="8"/>
      <c r="X67" s="8"/>
      <c r="Y67" s="8"/>
      <c r="Z67" s="8"/>
      <c r="AA67" s="8"/>
      <c r="AB67" s="8"/>
      <c r="AC67" s="8"/>
      <c r="AD67" s="8"/>
      <c r="AE67" s="8"/>
      <c r="AF67" s="8"/>
      <c r="AG67" s="8"/>
      <c r="AH67" s="8"/>
      <c r="AI67" s="8"/>
      <c r="AJ67" s="8"/>
      <c r="AK67" s="8"/>
      <c r="AL67" s="8"/>
    </row>
    <row r="68" spans="2:38" ht="13.5" thickBot="1">
      <c r="B68" s="35" t="s">
        <v>103</v>
      </c>
      <c r="C68" s="5"/>
      <c r="D68" s="5"/>
      <c r="E68" s="31">
        <f>E66-E67</f>
        <v>632696.6500000001</v>
      </c>
      <c r="F68" s="5"/>
      <c r="G68" s="5"/>
      <c r="H68" s="5"/>
      <c r="I68" s="31">
        <f>I66-I67</f>
        <v>739353.9</v>
      </c>
      <c r="J68" s="36"/>
      <c r="K68" s="3"/>
      <c r="L68" s="14"/>
      <c r="M68" s="106">
        <f>M66+M67</f>
        <v>435136.5900000001</v>
      </c>
      <c r="N68" s="106"/>
      <c r="O68" s="36"/>
      <c r="P68" s="107">
        <f>P66+P67</f>
        <v>390219.58</v>
      </c>
      <c r="Q68" s="108"/>
      <c r="R68" s="7"/>
      <c r="S68" s="8"/>
      <c r="T68" s="8"/>
      <c r="U68" s="8"/>
      <c r="V68" s="8"/>
      <c r="W68" s="8"/>
      <c r="X68" s="8"/>
      <c r="Y68" s="8"/>
      <c r="Z68" s="8"/>
      <c r="AA68" s="8"/>
      <c r="AB68" s="8"/>
      <c r="AC68" s="8"/>
      <c r="AD68" s="8"/>
      <c r="AE68" s="8"/>
      <c r="AF68" s="8"/>
      <c r="AG68" s="8"/>
      <c r="AH68" s="8"/>
      <c r="AI68" s="8"/>
      <c r="AJ68" s="8"/>
      <c r="AK68" s="8"/>
      <c r="AL68" s="8"/>
    </row>
    <row r="69" spans="2:38" ht="13.5" thickTop="1">
      <c r="B69" s="9" t="s">
        <v>104</v>
      </c>
      <c r="C69" s="5"/>
      <c r="D69" s="5"/>
      <c r="E69" s="5">
        <v>56555.89</v>
      </c>
      <c r="F69" s="5"/>
      <c r="G69" s="5"/>
      <c r="H69" s="5"/>
      <c r="I69" s="5">
        <v>81450</v>
      </c>
      <c r="J69" s="13"/>
      <c r="K69" s="31" t="s">
        <v>105</v>
      </c>
      <c r="L69" s="36"/>
      <c r="M69" s="96"/>
      <c r="N69" s="96"/>
      <c r="O69" s="13"/>
      <c r="P69" s="96"/>
      <c r="Q69" s="97"/>
      <c r="R69" s="7"/>
      <c r="S69" s="8"/>
      <c r="T69" s="8"/>
      <c r="U69" s="8"/>
      <c r="V69" s="8"/>
      <c r="W69" s="8"/>
      <c r="X69" s="8"/>
      <c r="Y69" s="8"/>
      <c r="Z69" s="8"/>
      <c r="AA69" s="8"/>
      <c r="AB69" s="8"/>
      <c r="AC69" s="8"/>
      <c r="AD69" s="8"/>
      <c r="AE69" s="8"/>
      <c r="AF69" s="8"/>
      <c r="AG69" s="8"/>
      <c r="AH69" s="8"/>
      <c r="AI69" s="8"/>
      <c r="AJ69" s="8"/>
      <c r="AK69" s="8"/>
      <c r="AL69" s="8"/>
    </row>
    <row r="70" spans="2:38" ht="12.75">
      <c r="B70" s="35" t="s">
        <v>105</v>
      </c>
      <c r="C70" s="5"/>
      <c r="D70" s="5"/>
      <c r="E70" s="44">
        <f>E68+E69</f>
        <v>689252.5400000002</v>
      </c>
      <c r="F70" s="5"/>
      <c r="G70" s="5"/>
      <c r="H70" s="5"/>
      <c r="I70" s="44">
        <f>I68+I69</f>
        <v>820803.9</v>
      </c>
      <c r="J70" s="20"/>
      <c r="K70" s="5"/>
      <c r="L70" s="13"/>
      <c r="M70" s="40"/>
      <c r="N70" s="40"/>
      <c r="O70" s="13"/>
      <c r="P70" s="33"/>
      <c r="Q70" s="59"/>
      <c r="R70" s="7"/>
      <c r="S70" s="8"/>
      <c r="T70" s="8"/>
      <c r="U70" s="8"/>
      <c r="V70" s="8"/>
      <c r="W70" s="8"/>
      <c r="X70" s="8"/>
      <c r="Y70" s="8"/>
      <c r="Z70" s="8"/>
      <c r="AA70" s="8"/>
      <c r="AB70" s="8"/>
      <c r="AC70" s="8"/>
      <c r="AD70" s="8"/>
      <c r="AE70" s="8"/>
      <c r="AF70" s="8"/>
      <c r="AG70" s="8"/>
      <c r="AH70" s="8"/>
      <c r="AI70" s="8"/>
      <c r="AJ70" s="8"/>
      <c r="AK70" s="8"/>
      <c r="AL70" s="8"/>
    </row>
    <row r="71" spans="2:38" ht="12.75">
      <c r="B71" s="2" t="s">
        <v>106</v>
      </c>
      <c r="C71" s="5"/>
      <c r="D71" s="5">
        <v>151012.32</v>
      </c>
      <c r="E71" s="3"/>
      <c r="F71" s="5"/>
      <c r="G71" s="5">
        <f>E66+E69+D75</f>
        <v>1256813.6099999999</v>
      </c>
      <c r="H71" s="5">
        <v>178368.54</v>
      </c>
      <c r="I71" s="5"/>
      <c r="J71" s="13"/>
      <c r="K71" s="5" t="s">
        <v>107</v>
      </c>
      <c r="L71" s="13"/>
      <c r="M71" s="104">
        <v>120293.92</v>
      </c>
      <c r="N71" s="104"/>
      <c r="O71" s="13"/>
      <c r="P71" s="94">
        <v>178761.71</v>
      </c>
      <c r="Q71" s="95"/>
      <c r="R71" s="7"/>
      <c r="S71" s="32"/>
      <c r="T71" s="32"/>
      <c r="U71" s="32"/>
      <c r="V71" s="32"/>
      <c r="W71" s="8"/>
      <c r="X71" s="8"/>
      <c r="Y71" s="8"/>
      <c r="Z71" s="8"/>
      <c r="AA71" s="8"/>
      <c r="AB71" s="8"/>
      <c r="AC71" s="8"/>
      <c r="AD71" s="8"/>
      <c r="AE71" s="8"/>
      <c r="AF71" s="8"/>
      <c r="AG71" s="8"/>
      <c r="AH71" s="8"/>
      <c r="AI71" s="8"/>
      <c r="AJ71" s="8"/>
      <c r="AK71" s="8"/>
      <c r="AL71" s="8"/>
    </row>
    <row r="72" spans="2:38" ht="15.75" thickBot="1">
      <c r="B72" s="2" t="s">
        <v>108</v>
      </c>
      <c r="C72" s="5"/>
      <c r="D72" s="16">
        <v>37753.08</v>
      </c>
      <c r="E72" s="60">
        <f>D71+D72</f>
        <v>188765.40000000002</v>
      </c>
      <c r="F72" s="5"/>
      <c r="G72" s="5"/>
      <c r="H72" s="16">
        <v>35673.71</v>
      </c>
      <c r="I72" s="16">
        <f>H71+H72</f>
        <v>214042.25</v>
      </c>
      <c r="J72" s="17"/>
      <c r="K72" s="5" t="s">
        <v>109</v>
      </c>
      <c r="L72" s="13"/>
      <c r="M72" s="98">
        <f>M68-M71</f>
        <v>314842.6700000001</v>
      </c>
      <c r="N72" s="98"/>
      <c r="O72" s="13"/>
      <c r="P72" s="98">
        <f>P68-P71</f>
        <v>211457.87000000002</v>
      </c>
      <c r="Q72" s="99"/>
      <c r="R72" s="7"/>
      <c r="S72" s="32"/>
      <c r="T72" s="32"/>
      <c r="U72" s="32"/>
      <c r="V72" s="32"/>
      <c r="W72" s="8"/>
      <c r="X72" s="8"/>
      <c r="Y72" s="8"/>
      <c r="Z72" s="8"/>
      <c r="AA72" s="8"/>
      <c r="AB72" s="8"/>
      <c r="AC72" s="8"/>
      <c r="AD72" s="8"/>
      <c r="AE72" s="8"/>
      <c r="AF72" s="8"/>
      <c r="AG72" s="8"/>
      <c r="AH72" s="8"/>
      <c r="AI72" s="8"/>
      <c r="AJ72" s="8"/>
      <c r="AK72" s="8"/>
      <c r="AL72" s="8"/>
    </row>
    <row r="73" spans="2:38" ht="13.5" thickTop="1">
      <c r="B73" s="2"/>
      <c r="C73" s="5"/>
      <c r="D73" s="5"/>
      <c r="E73" s="5"/>
      <c r="F73" s="5"/>
      <c r="G73" s="5"/>
      <c r="H73" s="5"/>
      <c r="I73" s="5"/>
      <c r="J73" s="13"/>
      <c r="K73" s="33"/>
      <c r="L73" s="13"/>
      <c r="M73" s="96"/>
      <c r="N73" s="96"/>
      <c r="O73" s="13"/>
      <c r="P73" s="96"/>
      <c r="Q73" s="97"/>
      <c r="R73" s="7"/>
      <c r="S73" s="32"/>
      <c r="T73" s="32"/>
      <c r="U73" s="32"/>
      <c r="V73" s="32"/>
      <c r="W73" s="8"/>
      <c r="X73" s="8"/>
      <c r="Y73" s="8"/>
      <c r="Z73" s="8"/>
      <c r="AA73" s="8"/>
      <c r="AB73" s="8"/>
      <c r="AC73" s="8"/>
      <c r="AD73" s="8"/>
      <c r="AE73" s="8"/>
      <c r="AF73" s="8"/>
      <c r="AG73" s="8"/>
      <c r="AH73" s="8"/>
      <c r="AI73" s="8"/>
      <c r="AJ73" s="8"/>
      <c r="AK73" s="8"/>
      <c r="AL73" s="8"/>
    </row>
    <row r="74" spans="2:38" ht="12.75">
      <c r="B74" s="35" t="s">
        <v>110</v>
      </c>
      <c r="C74" s="5"/>
      <c r="D74" s="5"/>
      <c r="E74" s="44">
        <f>E70-E72</f>
        <v>500487.14000000013</v>
      </c>
      <c r="F74" s="5"/>
      <c r="G74" s="5"/>
      <c r="H74" s="5"/>
      <c r="I74" s="44">
        <f>I70-I72</f>
        <v>606761.65</v>
      </c>
      <c r="J74" s="20"/>
      <c r="K74" s="44" t="s">
        <v>111</v>
      </c>
      <c r="L74" s="13"/>
      <c r="M74" s="96"/>
      <c r="N74" s="96"/>
      <c r="O74" s="13"/>
      <c r="P74" s="94"/>
      <c r="Q74" s="95"/>
      <c r="R74" s="1"/>
      <c r="W74" s="8"/>
      <c r="X74" s="8"/>
      <c r="Y74" s="8"/>
      <c r="Z74" s="8"/>
      <c r="AA74" s="8"/>
      <c r="AB74" s="8"/>
      <c r="AC74" s="8"/>
      <c r="AD74" s="8"/>
      <c r="AE74" s="8"/>
      <c r="AF74" s="8"/>
      <c r="AG74" s="8"/>
      <c r="AH74" s="8"/>
      <c r="AI74" s="8"/>
      <c r="AJ74" s="8"/>
      <c r="AK74" s="8"/>
      <c r="AL74" s="8"/>
    </row>
    <row r="75" spans="2:38" ht="12.75">
      <c r="B75" s="2" t="s">
        <v>112</v>
      </c>
      <c r="C75" s="5"/>
      <c r="D75" s="5">
        <v>1264.88</v>
      </c>
      <c r="E75" s="5"/>
      <c r="F75" s="5"/>
      <c r="G75" s="5"/>
      <c r="H75" s="5">
        <v>3518.61</v>
      </c>
      <c r="I75" s="5"/>
      <c r="J75" s="13"/>
      <c r="K75" s="5" t="s">
        <v>113</v>
      </c>
      <c r="L75" s="13"/>
      <c r="M75" s="94">
        <f>0.05*M72</f>
        <v>15742.133500000005</v>
      </c>
      <c r="N75" s="94"/>
      <c r="O75" s="13"/>
      <c r="P75" s="94">
        <v>9357.54</v>
      </c>
      <c r="Q75" s="95"/>
      <c r="R75" s="1"/>
      <c r="W75" s="8"/>
      <c r="X75" s="8"/>
      <c r="Y75" s="8"/>
      <c r="Z75" s="8"/>
      <c r="AA75" s="8"/>
      <c r="AB75" s="8"/>
      <c r="AC75" s="8"/>
      <c r="AD75" s="8"/>
      <c r="AE75" s="8"/>
      <c r="AF75" s="8"/>
      <c r="AG75" s="8"/>
      <c r="AH75" s="8"/>
      <c r="AI75" s="8"/>
      <c r="AJ75" s="8"/>
      <c r="AK75" s="8"/>
      <c r="AL75" s="8"/>
    </row>
    <row r="76" spans="2:38" ht="12.75">
      <c r="B76" s="2" t="s">
        <v>114</v>
      </c>
      <c r="C76" s="5"/>
      <c r="D76" s="5">
        <v>42147.77</v>
      </c>
      <c r="E76" s="6">
        <f>D76-D75</f>
        <v>40882.89</v>
      </c>
      <c r="F76" s="5"/>
      <c r="G76" s="5"/>
      <c r="H76" s="5">
        <v>44833.78</v>
      </c>
      <c r="I76" s="6">
        <f>H76-H75</f>
        <v>41315.17</v>
      </c>
      <c r="J76" s="23"/>
      <c r="K76" s="5" t="s">
        <v>115</v>
      </c>
      <c r="L76" s="13"/>
      <c r="M76" s="100"/>
      <c r="N76" s="100"/>
      <c r="O76" s="13"/>
      <c r="P76" s="94"/>
      <c r="Q76" s="95"/>
      <c r="R76" s="1"/>
      <c r="W76" s="8"/>
      <c r="X76" s="8"/>
      <c r="Y76" s="8"/>
      <c r="Z76" s="8"/>
      <c r="AA76" s="8"/>
      <c r="AB76" s="8"/>
      <c r="AC76" s="8"/>
      <c r="AD76" s="8"/>
      <c r="AE76" s="8"/>
      <c r="AF76" s="8"/>
      <c r="AG76" s="8"/>
      <c r="AH76" s="8"/>
      <c r="AI76" s="8"/>
      <c r="AJ76" s="8"/>
      <c r="AK76" s="8"/>
      <c r="AL76" s="8"/>
    </row>
    <row r="77" spans="2:38" ht="15">
      <c r="B77" s="35" t="s">
        <v>116</v>
      </c>
      <c r="C77" s="5"/>
      <c r="D77" s="5"/>
      <c r="E77" s="44">
        <f>E74-E76</f>
        <v>459604.2500000001</v>
      </c>
      <c r="F77" s="5"/>
      <c r="G77" s="5"/>
      <c r="H77" s="5"/>
      <c r="I77" s="44">
        <f>I74-I76</f>
        <v>565446.48</v>
      </c>
      <c r="J77" s="20"/>
      <c r="K77" s="5" t="s">
        <v>117</v>
      </c>
      <c r="L77" s="13"/>
      <c r="M77" s="101">
        <f>M72-M75</f>
        <v>299100.5365000001</v>
      </c>
      <c r="N77" s="101"/>
      <c r="O77" s="13"/>
      <c r="P77" s="102">
        <f>P72-P75</f>
        <v>202100.33000000002</v>
      </c>
      <c r="Q77" s="103"/>
      <c r="R77" s="1"/>
      <c r="W77" s="8"/>
      <c r="X77" s="8"/>
      <c r="Y77" s="8"/>
      <c r="Z77" s="8"/>
      <c r="AA77" s="8"/>
      <c r="AB77" s="8"/>
      <c r="AC77" s="8"/>
      <c r="AD77" s="8"/>
      <c r="AE77" s="8"/>
      <c r="AF77" s="8"/>
      <c r="AG77" s="8"/>
      <c r="AH77" s="8"/>
      <c r="AI77" s="8"/>
      <c r="AJ77" s="8"/>
      <c r="AK77" s="8"/>
      <c r="AL77" s="8"/>
    </row>
    <row r="78" spans="2:38" ht="13.5" thickBot="1">
      <c r="B78" s="9" t="s">
        <v>118</v>
      </c>
      <c r="C78" s="13"/>
      <c r="D78" s="13"/>
      <c r="E78" s="13"/>
      <c r="F78" s="13"/>
      <c r="G78" s="13"/>
      <c r="H78" s="13"/>
      <c r="I78" s="13"/>
      <c r="J78" s="13"/>
      <c r="K78" s="40"/>
      <c r="L78" s="13"/>
      <c r="M78" s="98">
        <f>SUM(M75:N77)</f>
        <v>314842.6700000001</v>
      </c>
      <c r="N78" s="98"/>
      <c r="O78" s="13"/>
      <c r="P78" s="98">
        <f>SUM(P75:Q77)</f>
        <v>211457.87000000002</v>
      </c>
      <c r="Q78" s="99"/>
      <c r="R78" s="1"/>
      <c r="W78" s="8"/>
      <c r="X78" s="8"/>
      <c r="Y78" s="8"/>
      <c r="Z78" s="8"/>
      <c r="AA78" s="8"/>
      <c r="AB78" s="8"/>
      <c r="AC78" s="8"/>
      <c r="AD78" s="8"/>
      <c r="AE78" s="8"/>
      <c r="AF78" s="8"/>
      <c r="AG78" s="8"/>
      <c r="AH78" s="8"/>
      <c r="AI78" s="8"/>
      <c r="AJ78" s="8"/>
      <c r="AK78" s="8"/>
      <c r="AL78" s="8"/>
    </row>
    <row r="79" spans="2:38" ht="13.5" thickTop="1">
      <c r="B79" s="2" t="s">
        <v>119</v>
      </c>
      <c r="C79" s="5">
        <v>3064.66</v>
      </c>
      <c r="D79" s="13"/>
      <c r="E79" s="13"/>
      <c r="F79" s="13"/>
      <c r="G79" s="5">
        <v>750.8</v>
      </c>
      <c r="H79" s="5"/>
      <c r="I79" s="13"/>
      <c r="J79" s="13"/>
      <c r="K79" s="13"/>
      <c r="L79" s="13"/>
      <c r="M79" s="13"/>
      <c r="N79" s="13"/>
      <c r="O79" s="13"/>
      <c r="P79" s="96"/>
      <c r="Q79" s="97"/>
      <c r="W79" s="8"/>
      <c r="X79" s="8"/>
      <c r="Y79" s="8"/>
      <c r="Z79" s="8"/>
      <c r="AA79" s="8"/>
      <c r="AB79" s="8"/>
      <c r="AC79" s="8"/>
      <c r="AD79" s="8"/>
      <c r="AE79" s="8"/>
      <c r="AF79" s="8"/>
      <c r="AG79" s="8"/>
      <c r="AH79" s="8"/>
      <c r="AI79" s="8"/>
      <c r="AJ79" s="8"/>
      <c r="AK79" s="8"/>
      <c r="AL79" s="8"/>
    </row>
    <row r="80" spans="2:38" ht="12.75">
      <c r="B80" s="2" t="s">
        <v>120</v>
      </c>
      <c r="C80" s="5">
        <v>49179.99</v>
      </c>
      <c r="D80" s="13"/>
      <c r="E80" s="13"/>
      <c r="F80" s="13"/>
      <c r="G80" s="5">
        <v>20403.64</v>
      </c>
      <c r="H80" s="5"/>
      <c r="I80" s="13"/>
      <c r="J80" s="13"/>
      <c r="K80" s="13"/>
      <c r="L80" s="13"/>
      <c r="M80" s="13"/>
      <c r="N80" s="13"/>
      <c r="O80" s="13"/>
      <c r="P80" s="96"/>
      <c r="Q80" s="97"/>
      <c r="W80" s="8"/>
      <c r="X80" s="8"/>
      <c r="Y80" s="8"/>
      <c r="Z80" s="8"/>
      <c r="AA80" s="8"/>
      <c r="AB80" s="8"/>
      <c r="AC80" s="8"/>
      <c r="AD80" s="8"/>
      <c r="AE80" s="8"/>
      <c r="AF80" s="8"/>
      <c r="AG80" s="8"/>
      <c r="AH80" s="8"/>
      <c r="AI80" s="8"/>
      <c r="AJ80" s="8"/>
      <c r="AK80" s="8"/>
      <c r="AL80" s="8"/>
    </row>
    <row r="81" spans="2:38" ht="15">
      <c r="B81" s="2" t="s">
        <v>121</v>
      </c>
      <c r="C81" s="16">
        <v>0</v>
      </c>
      <c r="D81" s="5">
        <f>C79+C80</f>
        <v>52244.649999999994</v>
      </c>
      <c r="E81" s="13"/>
      <c r="F81" s="13"/>
      <c r="G81" s="16"/>
      <c r="H81" s="5">
        <f>G79+G80+G81</f>
        <v>21154.44</v>
      </c>
      <c r="I81" s="13"/>
      <c r="J81" s="13"/>
      <c r="K81" s="5" t="s">
        <v>122</v>
      </c>
      <c r="L81" s="5"/>
      <c r="M81" s="5" t="s">
        <v>123</v>
      </c>
      <c r="N81" s="5"/>
      <c r="O81" s="5"/>
      <c r="P81" s="94" t="s">
        <v>138</v>
      </c>
      <c r="Q81" s="95"/>
      <c r="R81" s="61"/>
      <c r="S81" s="61"/>
      <c r="W81" s="8"/>
      <c r="X81" s="8"/>
      <c r="Y81" s="8"/>
      <c r="Z81" s="8"/>
      <c r="AA81" s="8"/>
      <c r="AB81" s="8"/>
      <c r="AC81" s="8"/>
      <c r="AD81" s="8"/>
      <c r="AE81" s="8"/>
      <c r="AF81" s="8"/>
      <c r="AG81" s="8"/>
      <c r="AH81" s="8"/>
      <c r="AI81" s="8"/>
      <c r="AJ81" s="8"/>
      <c r="AK81" s="8"/>
      <c r="AL81" s="8"/>
    </row>
    <row r="82" spans="2:38" ht="12.75">
      <c r="B82" s="18"/>
      <c r="C82" s="13"/>
      <c r="D82" s="13"/>
      <c r="E82" s="13"/>
      <c r="F82" s="13"/>
      <c r="G82" s="13"/>
      <c r="H82" s="13"/>
      <c r="I82" s="13"/>
      <c r="J82" s="13"/>
      <c r="K82" s="5" t="s">
        <v>124</v>
      </c>
      <c r="L82" s="5"/>
      <c r="M82" s="5"/>
      <c r="N82" s="5"/>
      <c r="O82" s="5"/>
      <c r="P82" s="94"/>
      <c r="Q82" s="95"/>
      <c r="S82" s="32" t="s">
        <v>28</v>
      </c>
      <c r="W82" s="8"/>
      <c r="X82" s="8"/>
      <c r="Y82" s="8"/>
      <c r="Z82" s="8"/>
      <c r="AA82" s="8"/>
      <c r="AB82" s="8"/>
      <c r="AC82" s="8"/>
      <c r="AD82" s="8"/>
      <c r="AE82" s="8"/>
      <c r="AF82" s="8"/>
      <c r="AG82" s="8"/>
      <c r="AH82" s="8"/>
      <c r="AI82" s="8"/>
      <c r="AJ82" s="8"/>
      <c r="AK82" s="8"/>
      <c r="AL82" s="8"/>
    </row>
    <row r="83" spans="2:38" ht="12.75">
      <c r="B83" s="62" t="s">
        <v>125</v>
      </c>
      <c r="C83" s="5"/>
      <c r="D83" s="5"/>
      <c r="E83" s="5"/>
      <c r="F83" s="13"/>
      <c r="G83" s="13"/>
      <c r="H83" s="13"/>
      <c r="I83" s="13"/>
      <c r="J83" s="13"/>
      <c r="K83" s="5"/>
      <c r="L83" s="5"/>
      <c r="M83" s="5"/>
      <c r="N83" s="5"/>
      <c r="O83" s="5"/>
      <c r="P83" s="94"/>
      <c r="Q83" s="95"/>
      <c r="S83" s="32"/>
      <c r="W83" s="8"/>
      <c r="X83" s="8"/>
      <c r="Y83" s="8"/>
      <c r="Z83" s="8"/>
      <c r="AA83" s="8"/>
      <c r="AB83" s="8"/>
      <c r="AC83" s="8"/>
      <c r="AD83" s="8"/>
      <c r="AE83" s="8"/>
      <c r="AF83" s="8"/>
      <c r="AG83" s="8"/>
      <c r="AH83" s="8"/>
      <c r="AI83" s="8"/>
      <c r="AJ83" s="8"/>
      <c r="AK83" s="8"/>
      <c r="AL83" s="8"/>
    </row>
    <row r="84" spans="2:38" ht="12.75">
      <c r="B84" s="2" t="s">
        <v>126</v>
      </c>
      <c r="C84" s="5">
        <v>238364.48</v>
      </c>
      <c r="D84" s="5"/>
      <c r="E84" s="5"/>
      <c r="F84" s="13"/>
      <c r="G84" s="5">
        <v>86783.48</v>
      </c>
      <c r="H84" s="5"/>
      <c r="I84" s="13"/>
      <c r="J84" s="13"/>
      <c r="K84" s="5" t="s">
        <v>127</v>
      </c>
      <c r="L84" s="5"/>
      <c r="M84" s="5" t="s">
        <v>128</v>
      </c>
      <c r="N84" s="5"/>
      <c r="O84" s="5"/>
      <c r="P84" s="94" t="s">
        <v>129</v>
      </c>
      <c r="Q84" s="95"/>
      <c r="S84" s="32"/>
      <c r="W84" s="8"/>
      <c r="X84" s="8"/>
      <c r="Y84" s="8"/>
      <c r="Z84" s="8"/>
      <c r="AA84" s="8"/>
      <c r="AB84" s="8"/>
      <c r="AC84" s="8"/>
      <c r="AD84" s="8"/>
      <c r="AE84" s="8"/>
      <c r="AF84" s="8"/>
      <c r="AG84" s="8"/>
      <c r="AH84" s="8"/>
      <c r="AI84" s="8"/>
      <c r="AJ84" s="8"/>
      <c r="AK84" s="8"/>
      <c r="AL84" s="8"/>
    </row>
    <row r="85" spans="2:19" ht="12.75">
      <c r="B85" s="2" t="s">
        <v>130</v>
      </c>
      <c r="C85" s="5"/>
      <c r="D85" s="5"/>
      <c r="E85" s="5"/>
      <c r="F85" s="13"/>
      <c r="G85" s="5">
        <v>0</v>
      </c>
      <c r="H85" s="5"/>
      <c r="I85" s="13"/>
      <c r="J85" s="13"/>
      <c r="K85" s="5" t="s">
        <v>139</v>
      </c>
      <c r="L85" s="5"/>
      <c r="M85" s="5" t="s">
        <v>140</v>
      </c>
      <c r="N85" s="5"/>
      <c r="O85" s="5"/>
      <c r="P85" s="94" t="s">
        <v>131</v>
      </c>
      <c r="Q85" s="95"/>
      <c r="S85" s="32"/>
    </row>
    <row r="86" spans="2:19" ht="12.75">
      <c r="B86" s="2" t="s">
        <v>132</v>
      </c>
      <c r="C86" s="5">
        <f>19475.2+538.46+919.37+19515.13</f>
        <v>40448.16</v>
      </c>
      <c r="D86" s="5"/>
      <c r="E86" s="5"/>
      <c r="F86" s="13"/>
      <c r="G86" s="5">
        <v>133904.94</v>
      </c>
      <c r="H86" s="3"/>
      <c r="I86" s="13"/>
      <c r="J86" s="13"/>
      <c r="K86" s="13"/>
      <c r="L86" s="13"/>
      <c r="M86" s="13"/>
      <c r="N86" s="13"/>
      <c r="O86" s="13"/>
      <c r="P86" s="96"/>
      <c r="Q86" s="97"/>
      <c r="S86" s="32"/>
    </row>
    <row r="87" spans="2:19" ht="15">
      <c r="B87" s="2" t="s">
        <v>133</v>
      </c>
      <c r="C87" s="16">
        <v>0</v>
      </c>
      <c r="D87" s="16">
        <f>C84+C86</f>
        <v>278812.64</v>
      </c>
      <c r="E87" s="16">
        <f>D87-D81</f>
        <v>226567.99000000002</v>
      </c>
      <c r="F87" s="13"/>
      <c r="G87" s="16">
        <v>0</v>
      </c>
      <c r="H87" s="16">
        <f>G84+G85+G86</f>
        <v>220688.41999999998</v>
      </c>
      <c r="I87" s="16">
        <f>H87-H81</f>
        <v>199533.97999999998</v>
      </c>
      <c r="J87" s="17"/>
      <c r="K87" s="13"/>
      <c r="L87" s="13"/>
      <c r="M87" s="13"/>
      <c r="N87" s="14"/>
      <c r="O87" s="14"/>
      <c r="P87" s="14"/>
      <c r="Q87" s="63"/>
      <c r="S87" s="32"/>
    </row>
    <row r="88" spans="2:19" ht="12.75">
      <c r="B88" s="35" t="s">
        <v>134</v>
      </c>
      <c r="C88" s="5"/>
      <c r="D88" s="5"/>
      <c r="E88" s="44">
        <f>E77-E87</f>
        <v>233036.2600000001</v>
      </c>
      <c r="F88" s="13"/>
      <c r="G88" s="13"/>
      <c r="H88" s="5"/>
      <c r="I88" s="44">
        <f>I77-I87</f>
        <v>365912.5</v>
      </c>
      <c r="J88" s="20"/>
      <c r="K88" s="13"/>
      <c r="L88" s="13"/>
      <c r="M88" s="13"/>
      <c r="N88" s="14"/>
      <c r="O88" s="14"/>
      <c r="P88" s="14"/>
      <c r="Q88" s="63"/>
      <c r="S88" s="32"/>
    </row>
    <row r="89" spans="2:19" ht="12.75">
      <c r="B89" s="2" t="s">
        <v>135</v>
      </c>
      <c r="C89" s="5"/>
      <c r="D89" s="5">
        <v>257552.87</v>
      </c>
      <c r="E89" s="14"/>
      <c r="F89" s="13"/>
      <c r="G89" s="13"/>
      <c r="H89" s="5">
        <v>262721.28</v>
      </c>
      <c r="I89" s="5"/>
      <c r="J89" s="13"/>
      <c r="K89" s="13"/>
      <c r="L89" s="13"/>
      <c r="M89" s="13"/>
      <c r="N89" s="14"/>
      <c r="O89" s="14"/>
      <c r="P89" s="14"/>
      <c r="Q89" s="63"/>
      <c r="S89" s="32"/>
    </row>
    <row r="90" spans="1:19" ht="15">
      <c r="A90" s="64"/>
      <c r="B90" s="2" t="s">
        <v>136</v>
      </c>
      <c r="C90" s="5"/>
      <c r="D90" s="7">
        <v>257552.87</v>
      </c>
      <c r="E90" s="16">
        <v>0</v>
      </c>
      <c r="F90" s="13"/>
      <c r="G90" s="13"/>
      <c r="H90" s="5">
        <v>262721.28</v>
      </c>
      <c r="I90" s="5"/>
      <c r="J90" s="13"/>
      <c r="K90" s="13"/>
      <c r="L90" s="13"/>
      <c r="M90" s="13"/>
      <c r="N90" s="14"/>
      <c r="O90" s="14"/>
      <c r="P90" s="14"/>
      <c r="Q90" s="63"/>
      <c r="S90" s="32"/>
    </row>
    <row r="91" spans="1:19" ht="13.5" thickBot="1">
      <c r="A91" s="64"/>
      <c r="B91" s="69" t="s">
        <v>137</v>
      </c>
      <c r="C91" s="4"/>
      <c r="D91" s="5"/>
      <c r="E91" s="19">
        <f>E88</f>
        <v>233036.2600000001</v>
      </c>
      <c r="F91" s="13"/>
      <c r="G91" s="13"/>
      <c r="H91" s="3"/>
      <c r="I91" s="19">
        <f>I88</f>
        <v>365912.5</v>
      </c>
      <c r="J91" s="20"/>
      <c r="K91" s="13"/>
      <c r="L91" s="13"/>
      <c r="M91" s="13"/>
      <c r="N91" s="14"/>
      <c r="O91" s="14"/>
      <c r="P91" s="14"/>
      <c r="Q91" s="63"/>
      <c r="S91" s="32"/>
    </row>
    <row r="92" spans="2:19" ht="13.5" thickTop="1">
      <c r="B92" s="65"/>
      <c r="C92" s="39"/>
      <c r="D92" s="39"/>
      <c r="E92" s="39"/>
      <c r="F92" s="39"/>
      <c r="G92" s="39"/>
      <c r="H92" s="39"/>
      <c r="I92" s="39"/>
      <c r="J92" s="39"/>
      <c r="K92" s="39"/>
      <c r="L92" s="39"/>
      <c r="M92" s="66"/>
      <c r="N92" s="67"/>
      <c r="O92" s="67"/>
      <c r="P92" s="67"/>
      <c r="Q92" s="68"/>
      <c r="S92" s="32"/>
    </row>
    <row r="93" spans="5:19" ht="12.75">
      <c r="E93" s="32"/>
      <c r="F93" s="32"/>
      <c r="G93" s="32"/>
      <c r="H93" s="32"/>
      <c r="I93" s="32"/>
      <c r="J93" s="32"/>
      <c r="K93" s="32"/>
      <c r="L93" s="32"/>
      <c r="M93" s="32"/>
      <c r="S93" s="32"/>
    </row>
    <row r="94" spans="2:21" s="70" customFormat="1" ht="12.75">
      <c r="B94" s="91" t="s">
        <v>141</v>
      </c>
      <c r="C94" s="91"/>
      <c r="D94" s="91"/>
      <c r="E94" s="91"/>
      <c r="F94" s="91"/>
      <c r="G94" s="91"/>
      <c r="H94" s="91"/>
      <c r="I94" s="91"/>
      <c r="J94" s="91"/>
      <c r="K94" s="91"/>
      <c r="L94" s="91"/>
      <c r="M94" s="91"/>
      <c r="N94" s="91"/>
      <c r="O94" s="91"/>
      <c r="P94" s="91"/>
      <c r="Q94" s="91"/>
      <c r="R94" s="91"/>
      <c r="S94" s="91"/>
      <c r="T94" s="91"/>
      <c r="U94" s="91"/>
    </row>
    <row r="95" spans="2:21" s="70" customFormat="1" ht="12.75">
      <c r="B95" s="91" t="s">
        <v>142</v>
      </c>
      <c r="C95" s="91"/>
      <c r="D95" s="91"/>
      <c r="E95" s="91"/>
      <c r="F95" s="91"/>
      <c r="G95" s="91"/>
      <c r="H95" s="91"/>
      <c r="I95" s="91"/>
      <c r="J95" s="91"/>
      <c r="K95" s="91"/>
      <c r="L95" s="91"/>
      <c r="M95" s="91"/>
      <c r="N95" s="91"/>
      <c r="O95" s="91"/>
      <c r="P95" s="91"/>
      <c r="Q95" s="91"/>
      <c r="R95" s="91"/>
      <c r="S95" s="91"/>
      <c r="T95" s="91"/>
      <c r="U95" s="91"/>
    </row>
    <row r="96" spans="2:21" s="70" customFormat="1" ht="12.75">
      <c r="B96" s="91" t="s">
        <v>150</v>
      </c>
      <c r="C96" s="91"/>
      <c r="D96" s="91"/>
      <c r="E96" s="91"/>
      <c r="F96" s="91"/>
      <c r="G96" s="91"/>
      <c r="H96" s="91"/>
      <c r="I96" s="91"/>
      <c r="J96" s="91"/>
      <c r="K96" s="91"/>
      <c r="L96" s="91"/>
      <c r="M96" s="91"/>
      <c r="N96" s="91"/>
      <c r="O96" s="91"/>
      <c r="P96" s="91"/>
      <c r="Q96" s="91"/>
      <c r="R96" s="91"/>
      <c r="S96" s="91"/>
      <c r="T96" s="91"/>
      <c r="U96" s="91"/>
    </row>
    <row r="97" spans="2:21" s="71" customFormat="1" ht="12.75">
      <c r="B97" s="72"/>
      <c r="C97" s="73"/>
      <c r="D97" s="92"/>
      <c r="E97" s="92"/>
      <c r="F97" s="72"/>
      <c r="G97" s="72"/>
      <c r="H97" s="74"/>
      <c r="I97" s="75"/>
      <c r="J97" s="76"/>
      <c r="K97" s="93"/>
      <c r="L97" s="93"/>
      <c r="M97" s="72"/>
      <c r="N97" s="77"/>
      <c r="O97" s="72"/>
      <c r="P97" s="72"/>
      <c r="Q97" s="73"/>
      <c r="R97" s="72"/>
      <c r="S97" s="75"/>
      <c r="T97" s="76"/>
      <c r="U97" s="72"/>
    </row>
    <row r="98" spans="2:22" s="71" customFormat="1" ht="12.75">
      <c r="B98" s="77"/>
      <c r="C98" s="77"/>
      <c r="D98" s="73"/>
      <c r="E98" s="78"/>
      <c r="F98" s="72"/>
      <c r="G98" s="72"/>
      <c r="H98" s="74"/>
      <c r="I98" s="75"/>
      <c r="J98" s="76"/>
      <c r="K98" s="75"/>
      <c r="L98" s="75"/>
      <c r="M98" s="72"/>
      <c r="N98" s="77"/>
      <c r="O98" s="72"/>
      <c r="P98" s="72"/>
      <c r="Q98" s="73"/>
      <c r="R98" s="72"/>
      <c r="S98" s="75"/>
      <c r="T98" s="76"/>
      <c r="U98" s="72"/>
      <c r="V98" s="72"/>
    </row>
    <row r="99" spans="2:22" s="71" customFormat="1" ht="12.75">
      <c r="B99" s="77"/>
      <c r="C99" s="77"/>
      <c r="D99" s="77"/>
      <c r="E99" s="77"/>
      <c r="F99" s="77"/>
      <c r="G99" s="77"/>
      <c r="H99" s="77"/>
      <c r="I99" s="77"/>
      <c r="J99" s="77"/>
      <c r="K99" s="77"/>
      <c r="L99" s="77"/>
      <c r="M99" s="77"/>
      <c r="N99" s="72"/>
      <c r="O99" s="77"/>
      <c r="P99" s="72"/>
      <c r="Q99" s="73"/>
      <c r="R99" s="72"/>
      <c r="S99" s="72"/>
      <c r="T99" s="79"/>
      <c r="U99" s="72"/>
      <c r="V99" s="72"/>
    </row>
    <row r="100" spans="2:22" s="71" customFormat="1" ht="12.75">
      <c r="B100" s="80"/>
      <c r="C100" s="73"/>
      <c r="D100" s="77"/>
      <c r="E100" s="77"/>
      <c r="F100" s="77"/>
      <c r="G100" s="77"/>
      <c r="H100" s="77"/>
      <c r="I100" s="77"/>
      <c r="J100" s="77"/>
      <c r="K100" s="77"/>
      <c r="L100" s="77"/>
      <c r="M100" s="77"/>
      <c r="N100" s="72"/>
      <c r="O100" s="77"/>
      <c r="P100" s="77"/>
      <c r="Q100" s="77"/>
      <c r="R100" s="77"/>
      <c r="S100" s="77"/>
      <c r="T100" s="77"/>
      <c r="U100" s="77"/>
      <c r="V100" s="72"/>
    </row>
    <row r="101" spans="2:22" s="71" customFormat="1" ht="12.75">
      <c r="B101" s="72"/>
      <c r="C101" s="73"/>
      <c r="D101" s="73"/>
      <c r="E101" s="72"/>
      <c r="F101" s="72"/>
      <c r="G101" s="72"/>
      <c r="H101" s="72"/>
      <c r="I101" s="72"/>
      <c r="J101" s="79"/>
      <c r="K101" s="72"/>
      <c r="L101" s="72"/>
      <c r="M101" s="72"/>
      <c r="N101" s="72"/>
      <c r="O101" s="72"/>
      <c r="P101" s="77"/>
      <c r="Q101" s="77"/>
      <c r="R101" s="77"/>
      <c r="S101" s="77"/>
      <c r="T101" s="77"/>
      <c r="U101" s="77"/>
      <c r="V101" s="72"/>
    </row>
    <row r="102" spans="2:22" s="71" customFormat="1" ht="12.75">
      <c r="B102" s="72"/>
      <c r="C102" s="73"/>
      <c r="D102" s="73"/>
      <c r="E102" s="72"/>
      <c r="F102" s="72"/>
      <c r="G102" s="72"/>
      <c r="H102" s="72"/>
      <c r="I102" s="72"/>
      <c r="J102" s="79"/>
      <c r="K102" s="72"/>
      <c r="L102" s="72"/>
      <c r="M102" s="72"/>
      <c r="N102" s="72"/>
      <c r="O102" s="72"/>
      <c r="P102" s="72"/>
      <c r="Q102" s="73"/>
      <c r="R102" s="72"/>
      <c r="T102" s="81"/>
      <c r="U102" s="72"/>
      <c r="V102" s="72"/>
    </row>
    <row r="103" spans="2:22" s="71" customFormat="1" ht="12.75">
      <c r="B103" s="72"/>
      <c r="C103" s="73"/>
      <c r="D103" s="73"/>
      <c r="E103" s="72"/>
      <c r="F103" s="72"/>
      <c r="G103" s="72"/>
      <c r="H103" s="72"/>
      <c r="I103" s="72"/>
      <c r="J103" s="79"/>
      <c r="K103" s="72"/>
      <c r="L103" s="72"/>
      <c r="M103" s="72"/>
      <c r="N103" s="72"/>
      <c r="O103" s="72"/>
      <c r="P103" s="72"/>
      <c r="Q103" s="73"/>
      <c r="R103" s="72"/>
      <c r="T103" s="81"/>
      <c r="U103" s="72"/>
      <c r="V103" s="72"/>
    </row>
    <row r="104" spans="2:22" s="71" customFormat="1" ht="12.75">
      <c r="B104" s="72"/>
      <c r="C104" s="72"/>
      <c r="D104" s="72"/>
      <c r="E104" s="72"/>
      <c r="F104" s="72"/>
      <c r="G104" s="72"/>
      <c r="H104" s="72"/>
      <c r="I104" s="72"/>
      <c r="J104" s="79"/>
      <c r="K104" s="72"/>
      <c r="L104" s="72"/>
      <c r="M104" s="72"/>
      <c r="N104" s="72"/>
      <c r="O104" s="72"/>
      <c r="P104" s="72"/>
      <c r="Q104" s="73"/>
      <c r="R104" s="72"/>
      <c r="T104" s="81"/>
      <c r="U104" s="72"/>
      <c r="V104" s="82"/>
    </row>
    <row r="105" spans="2:22" s="71" customFormat="1" ht="12.75">
      <c r="B105" s="72"/>
      <c r="C105" s="72"/>
      <c r="D105" s="72"/>
      <c r="E105" s="72"/>
      <c r="F105" s="72"/>
      <c r="G105" s="72"/>
      <c r="H105" s="72"/>
      <c r="I105" s="90"/>
      <c r="J105" s="90"/>
      <c r="K105" s="90"/>
      <c r="L105" s="90"/>
      <c r="M105" s="72"/>
      <c r="N105" s="72"/>
      <c r="O105" s="72"/>
      <c r="P105" s="72"/>
      <c r="Q105" s="73"/>
      <c r="R105" s="72"/>
      <c r="T105" s="81"/>
      <c r="U105" s="72"/>
      <c r="V105" s="72"/>
    </row>
    <row r="106" spans="2:22" s="71" customFormat="1" ht="12.75">
      <c r="B106" s="72"/>
      <c r="C106" s="72"/>
      <c r="D106" s="72"/>
      <c r="E106" s="72"/>
      <c r="F106" s="72"/>
      <c r="G106" s="72"/>
      <c r="H106" s="72"/>
      <c r="I106" s="90"/>
      <c r="J106" s="90"/>
      <c r="K106" s="90"/>
      <c r="L106" s="90"/>
      <c r="M106" s="72"/>
      <c r="N106" s="72"/>
      <c r="O106" s="72"/>
      <c r="P106" s="72"/>
      <c r="Q106" s="73"/>
      <c r="R106" s="72"/>
      <c r="T106" s="81"/>
      <c r="U106" s="72"/>
      <c r="V106" s="72"/>
    </row>
    <row r="107" spans="2:22" s="71" customFormat="1" ht="12.75">
      <c r="B107" s="72"/>
      <c r="C107" s="72"/>
      <c r="D107" s="72"/>
      <c r="E107" s="72"/>
      <c r="F107" s="72"/>
      <c r="G107" s="72"/>
      <c r="H107" s="72"/>
      <c r="I107" s="72"/>
      <c r="J107" s="79"/>
      <c r="K107" s="72"/>
      <c r="L107" s="72"/>
      <c r="M107" s="72"/>
      <c r="N107" s="72"/>
      <c r="O107" s="72"/>
      <c r="P107" s="72"/>
      <c r="Q107" s="73"/>
      <c r="R107" s="72"/>
      <c r="T107" s="81"/>
      <c r="U107" s="72"/>
      <c r="V107" s="72"/>
    </row>
    <row r="108" spans="2:22" s="71" customFormat="1" ht="12.75">
      <c r="B108" s="72"/>
      <c r="C108" s="72"/>
      <c r="D108" s="72"/>
      <c r="E108" s="72"/>
      <c r="F108" s="72"/>
      <c r="G108" s="72"/>
      <c r="H108" s="72"/>
      <c r="I108" s="72"/>
      <c r="J108" s="79"/>
      <c r="K108" s="72"/>
      <c r="L108" s="72"/>
      <c r="M108" s="72"/>
      <c r="N108" s="72"/>
      <c r="O108" s="72"/>
      <c r="P108" s="72"/>
      <c r="Q108" s="73"/>
      <c r="R108" s="72"/>
      <c r="T108" s="81"/>
      <c r="U108" s="72"/>
      <c r="V108" s="72"/>
    </row>
    <row r="109" spans="2:22" s="71" customFormat="1" ht="12.75">
      <c r="B109" s="72"/>
      <c r="C109" s="72"/>
      <c r="D109" s="72"/>
      <c r="E109" s="72"/>
      <c r="F109" s="72"/>
      <c r="G109" s="72"/>
      <c r="H109" s="72"/>
      <c r="I109" s="72"/>
      <c r="J109" s="79"/>
      <c r="K109" s="72"/>
      <c r="L109" s="72"/>
      <c r="M109" s="72"/>
      <c r="N109" s="72"/>
      <c r="O109" s="72"/>
      <c r="P109" s="72"/>
      <c r="Q109" s="73"/>
      <c r="R109" s="72"/>
      <c r="S109" s="72"/>
      <c r="T109" s="79"/>
      <c r="U109" s="72"/>
      <c r="V109" s="72"/>
    </row>
    <row r="110" spans="2:22" s="71" customFormat="1" ht="12.75">
      <c r="B110" s="72" t="s">
        <v>28</v>
      </c>
      <c r="C110" s="72"/>
      <c r="D110" s="72"/>
      <c r="E110" s="72"/>
      <c r="F110" s="72"/>
      <c r="G110" s="72"/>
      <c r="H110" s="72"/>
      <c r="I110" s="72"/>
      <c r="J110" s="79"/>
      <c r="K110" s="72"/>
      <c r="L110" s="72"/>
      <c r="M110" s="72"/>
      <c r="N110" s="72"/>
      <c r="O110" s="72"/>
      <c r="P110" s="72"/>
      <c r="Q110" s="73"/>
      <c r="R110" s="72"/>
      <c r="S110" s="72"/>
      <c r="T110" s="79"/>
      <c r="U110" s="72"/>
      <c r="V110" s="72"/>
    </row>
    <row r="111" spans="2:22" s="71" customFormat="1" ht="12.75">
      <c r="B111" s="72"/>
      <c r="C111" s="72"/>
      <c r="D111" s="72"/>
      <c r="E111" s="72"/>
      <c r="F111" s="72"/>
      <c r="G111" s="72"/>
      <c r="H111" s="72"/>
      <c r="I111" s="72"/>
      <c r="J111" s="79"/>
      <c r="K111" s="72"/>
      <c r="L111" s="72"/>
      <c r="M111" s="72"/>
      <c r="N111" s="72"/>
      <c r="O111" s="72"/>
      <c r="P111" s="72"/>
      <c r="Q111" s="73"/>
      <c r="R111" s="72"/>
      <c r="S111" s="72"/>
      <c r="T111" s="79"/>
      <c r="U111" s="72"/>
      <c r="V111" s="72"/>
    </row>
    <row r="112" spans="2:22" s="71" customFormat="1" ht="12.75">
      <c r="B112" s="72"/>
      <c r="C112" s="72"/>
      <c r="D112" s="72"/>
      <c r="E112" s="72"/>
      <c r="F112" s="72"/>
      <c r="G112" s="72"/>
      <c r="H112" s="72"/>
      <c r="I112" s="72"/>
      <c r="J112" s="79"/>
      <c r="K112" s="72"/>
      <c r="L112" s="72"/>
      <c r="M112" s="72"/>
      <c r="N112" s="72"/>
      <c r="O112" s="72"/>
      <c r="P112" s="72"/>
      <c r="Q112" s="72"/>
      <c r="R112" s="72"/>
      <c r="S112" s="72"/>
      <c r="T112" s="79"/>
      <c r="U112" s="72"/>
      <c r="V112" s="72"/>
    </row>
    <row r="113" spans="2:22" s="71" customFormat="1" ht="12.75">
      <c r="B113" s="72"/>
      <c r="C113" s="72"/>
      <c r="D113" s="72"/>
      <c r="E113" s="72"/>
      <c r="F113" s="72"/>
      <c r="G113" s="72"/>
      <c r="H113" s="72"/>
      <c r="I113" s="72"/>
      <c r="J113" s="79"/>
      <c r="K113" s="72"/>
      <c r="L113" s="72"/>
      <c r="M113" s="72"/>
      <c r="N113" s="72"/>
      <c r="O113" s="72"/>
      <c r="P113" s="72"/>
      <c r="Q113" s="72"/>
      <c r="R113" s="72"/>
      <c r="S113" s="72"/>
      <c r="T113" s="79"/>
      <c r="U113" s="72"/>
      <c r="V113" s="72"/>
    </row>
    <row r="114" spans="2:22" s="71" customFormat="1" ht="12.75">
      <c r="B114" s="72"/>
      <c r="C114" s="72"/>
      <c r="D114" s="72"/>
      <c r="E114" s="72"/>
      <c r="F114" s="72"/>
      <c r="G114" s="72"/>
      <c r="H114" s="72"/>
      <c r="I114" s="72"/>
      <c r="J114" s="79"/>
      <c r="K114" s="72"/>
      <c r="L114" s="72"/>
      <c r="M114" s="72"/>
      <c r="N114" s="72"/>
      <c r="O114" s="72"/>
      <c r="P114" s="72"/>
      <c r="Q114" s="72"/>
      <c r="R114" s="72"/>
      <c r="S114" s="72"/>
      <c r="T114" s="79"/>
      <c r="U114" s="72"/>
      <c r="V114" s="72"/>
    </row>
    <row r="115" spans="2:23" s="83" customFormat="1" ht="12.75">
      <c r="B115" s="72"/>
      <c r="C115" s="72"/>
      <c r="D115" s="72"/>
      <c r="E115" s="72"/>
      <c r="F115" s="72"/>
      <c r="G115" s="72"/>
      <c r="H115" s="72"/>
      <c r="I115" s="72"/>
      <c r="J115" s="79"/>
      <c r="K115" s="72"/>
      <c r="L115" s="72"/>
      <c r="M115" s="72"/>
      <c r="N115" s="72"/>
      <c r="O115" s="72"/>
      <c r="P115" s="72"/>
      <c r="Q115" s="72"/>
      <c r="R115" s="72"/>
      <c r="S115" s="72"/>
      <c r="T115" s="79"/>
      <c r="U115" s="72"/>
      <c r="V115" s="72"/>
      <c r="W115" s="71"/>
    </row>
    <row r="116" spans="2:22" s="83" customFormat="1" ht="12.75">
      <c r="B116" s="72"/>
      <c r="C116" s="72"/>
      <c r="D116" s="72"/>
      <c r="E116" s="72"/>
      <c r="F116" s="72"/>
      <c r="G116" s="72"/>
      <c r="H116" s="72"/>
      <c r="I116" s="72"/>
      <c r="J116" s="79"/>
      <c r="K116" s="72"/>
      <c r="L116" s="72"/>
      <c r="M116" s="72"/>
      <c r="N116" s="72"/>
      <c r="O116" s="72"/>
      <c r="P116" s="72"/>
      <c r="Q116" s="72"/>
      <c r="R116" s="72"/>
      <c r="S116" s="72"/>
      <c r="T116" s="79"/>
      <c r="U116" s="72"/>
      <c r="V116" s="72"/>
    </row>
    <row r="117" spans="2:21" s="83" customFormat="1" ht="12.75">
      <c r="B117" s="72"/>
      <c r="C117" s="72"/>
      <c r="D117" s="72"/>
      <c r="E117" s="72"/>
      <c r="F117" s="72"/>
      <c r="G117" s="72"/>
      <c r="H117" s="72"/>
      <c r="I117" s="72"/>
      <c r="J117" s="79"/>
      <c r="K117" s="72"/>
      <c r="L117" s="72"/>
      <c r="M117" s="72"/>
      <c r="N117" s="72"/>
      <c r="O117" s="72"/>
      <c r="P117" s="72"/>
      <c r="Q117" s="72"/>
      <c r="R117" s="72"/>
      <c r="S117" s="72"/>
      <c r="T117" s="79"/>
      <c r="U117" s="72"/>
    </row>
    <row r="118" spans="2:21" s="83" customFormat="1" ht="12.75">
      <c r="B118" s="72"/>
      <c r="C118" s="72"/>
      <c r="D118" s="72"/>
      <c r="E118" s="72"/>
      <c r="F118" s="72"/>
      <c r="G118" s="72"/>
      <c r="H118" s="72"/>
      <c r="I118" s="72"/>
      <c r="J118" s="79"/>
      <c r="K118" s="72"/>
      <c r="L118" s="72"/>
      <c r="M118" s="72"/>
      <c r="O118" s="72"/>
      <c r="P118" s="72"/>
      <c r="Q118" s="72"/>
      <c r="R118" s="72"/>
      <c r="S118" s="72"/>
      <c r="T118" s="79"/>
      <c r="U118" s="72"/>
    </row>
    <row r="119" spans="4:21" s="83" customFormat="1" ht="12.75">
      <c r="D119" s="72"/>
      <c r="E119" s="72"/>
      <c r="F119" s="72"/>
      <c r="G119" s="72"/>
      <c r="H119" s="72"/>
      <c r="I119" s="72"/>
      <c r="J119" s="79"/>
      <c r="K119" s="72"/>
      <c r="L119" s="72"/>
      <c r="M119" s="72"/>
      <c r="O119" s="72"/>
      <c r="P119" s="72"/>
      <c r="Q119" s="72"/>
      <c r="R119" s="72"/>
      <c r="S119" s="72"/>
      <c r="T119" s="79"/>
      <c r="U119" s="72"/>
    </row>
    <row r="120" spans="6:21" s="83" customFormat="1" ht="12.75">
      <c r="F120" s="84"/>
      <c r="H120" s="84"/>
      <c r="J120" s="85"/>
      <c r="L120" s="86"/>
      <c r="P120" s="72"/>
      <c r="Q120" s="72"/>
      <c r="R120" s="72"/>
      <c r="S120" s="72"/>
      <c r="T120" s="79"/>
      <c r="U120" s="72"/>
    </row>
    <row r="121" spans="6:20" s="83" customFormat="1" ht="12.75">
      <c r="F121" s="84"/>
      <c r="H121" s="84"/>
      <c r="J121" s="85"/>
      <c r="L121" s="86"/>
      <c r="T121" s="85"/>
    </row>
    <row r="122" spans="6:20" s="83" customFormat="1" ht="12.75">
      <c r="F122" s="84"/>
      <c r="H122" s="84"/>
      <c r="J122" s="85"/>
      <c r="L122" s="86"/>
      <c r="T122" s="85"/>
    </row>
    <row r="123" spans="2:23" s="71" customFormat="1" ht="12.75">
      <c r="B123" s="83"/>
      <c r="C123" s="83"/>
      <c r="D123" s="83"/>
      <c r="E123" s="83"/>
      <c r="G123" s="83"/>
      <c r="I123" s="83"/>
      <c r="J123" s="85"/>
      <c r="K123" s="83"/>
      <c r="L123" s="86"/>
      <c r="M123" s="83"/>
      <c r="N123" s="83"/>
      <c r="O123" s="83"/>
      <c r="P123" s="83"/>
      <c r="Q123" s="83"/>
      <c r="R123" s="83"/>
      <c r="S123" s="83"/>
      <c r="T123" s="85"/>
      <c r="U123" s="83"/>
      <c r="V123" s="83"/>
      <c r="W123" s="83"/>
    </row>
    <row r="124" spans="2:23" s="71" customFormat="1" ht="12.75">
      <c r="B124" s="83"/>
      <c r="C124" s="83"/>
      <c r="D124" s="83"/>
      <c r="E124" s="83"/>
      <c r="G124" s="83"/>
      <c r="I124" s="83"/>
      <c r="J124" s="85"/>
      <c r="K124" s="83"/>
      <c r="L124" s="86"/>
      <c r="M124" s="83"/>
      <c r="N124" s="83"/>
      <c r="O124" s="83"/>
      <c r="P124" s="83"/>
      <c r="Q124" s="83"/>
      <c r="R124" s="83"/>
      <c r="S124" s="83"/>
      <c r="T124" s="85"/>
      <c r="U124" s="83"/>
      <c r="V124" s="83"/>
      <c r="W124" s="83"/>
    </row>
    <row r="125" spans="2:23" s="71" customFormat="1" ht="12.75">
      <c r="B125" s="83"/>
      <c r="C125" s="83"/>
      <c r="D125" s="83"/>
      <c r="E125" s="83"/>
      <c r="G125" s="83"/>
      <c r="I125" s="83"/>
      <c r="J125" s="85"/>
      <c r="K125" s="83"/>
      <c r="L125" s="86"/>
      <c r="M125" s="83"/>
      <c r="N125" s="83"/>
      <c r="O125" s="83"/>
      <c r="P125" s="83"/>
      <c r="Q125" s="83"/>
      <c r="R125" s="83"/>
      <c r="S125" s="83"/>
      <c r="T125" s="85"/>
      <c r="U125" s="83"/>
      <c r="V125" s="83"/>
      <c r="W125" s="83"/>
    </row>
    <row r="126" spans="2:23" s="71" customFormat="1" ht="12.75">
      <c r="B126" s="83"/>
      <c r="C126" s="83"/>
      <c r="D126" s="83"/>
      <c r="E126" s="83"/>
      <c r="G126" s="83"/>
      <c r="I126" s="83"/>
      <c r="J126" s="85"/>
      <c r="K126" s="83"/>
      <c r="L126" s="86"/>
      <c r="M126" s="83"/>
      <c r="N126" s="83"/>
      <c r="O126" s="83"/>
      <c r="P126" s="83"/>
      <c r="Q126" s="83"/>
      <c r="R126" s="83"/>
      <c r="S126" s="83"/>
      <c r="T126" s="85"/>
      <c r="U126" s="83"/>
      <c r="V126" s="83"/>
      <c r="W126" s="83"/>
    </row>
    <row r="127" spans="2:23" s="71" customFormat="1" ht="12.75">
      <c r="B127" s="83"/>
      <c r="C127" s="83"/>
      <c r="D127" s="83"/>
      <c r="E127" s="83"/>
      <c r="G127" s="83"/>
      <c r="I127" s="83"/>
      <c r="J127" s="85"/>
      <c r="K127" s="83"/>
      <c r="L127" s="86"/>
      <c r="M127" s="83"/>
      <c r="N127" s="83"/>
      <c r="O127" s="83"/>
      <c r="P127" s="83"/>
      <c r="Q127" s="83"/>
      <c r="R127" s="83"/>
      <c r="S127" s="83"/>
      <c r="T127" s="85"/>
      <c r="U127" s="83"/>
      <c r="V127" s="83"/>
      <c r="W127" s="83"/>
    </row>
    <row r="128" spans="2:23" s="71" customFormat="1" ht="12.75">
      <c r="B128" s="83"/>
      <c r="C128" s="83"/>
      <c r="D128" s="83"/>
      <c r="E128" s="83"/>
      <c r="G128" s="83"/>
      <c r="I128" s="83"/>
      <c r="J128" s="85"/>
      <c r="K128" s="83"/>
      <c r="L128" s="86"/>
      <c r="M128" s="83"/>
      <c r="N128" s="83"/>
      <c r="O128" s="83"/>
      <c r="P128" s="83"/>
      <c r="Q128" s="83"/>
      <c r="R128" s="83"/>
      <c r="S128" s="83"/>
      <c r="T128" s="85"/>
      <c r="U128" s="83"/>
      <c r="V128" s="83"/>
      <c r="W128" s="83"/>
    </row>
    <row r="129" spans="2:23" s="71" customFormat="1" ht="12.75">
      <c r="B129" s="83"/>
      <c r="C129" s="83"/>
      <c r="D129" s="83"/>
      <c r="E129" s="83"/>
      <c r="G129" s="83"/>
      <c r="I129" s="83"/>
      <c r="J129" s="85"/>
      <c r="K129" s="83"/>
      <c r="L129" s="86"/>
      <c r="M129" s="83"/>
      <c r="N129" s="83"/>
      <c r="O129" s="83"/>
      <c r="P129" s="83"/>
      <c r="Q129" s="83"/>
      <c r="R129" s="83"/>
      <c r="S129" s="83"/>
      <c r="T129" s="85"/>
      <c r="U129" s="83"/>
      <c r="V129" s="83"/>
      <c r="W129" s="83"/>
    </row>
    <row r="130" spans="2:23" s="71" customFormat="1" ht="12.75">
      <c r="B130" s="83"/>
      <c r="C130" s="83"/>
      <c r="D130" s="83"/>
      <c r="E130" s="83"/>
      <c r="G130" s="83"/>
      <c r="I130" s="83"/>
      <c r="J130" s="85"/>
      <c r="K130" s="83"/>
      <c r="L130" s="86"/>
      <c r="M130" s="83"/>
      <c r="N130" s="83"/>
      <c r="O130" s="83"/>
      <c r="P130" s="83"/>
      <c r="Q130" s="83"/>
      <c r="R130" s="83"/>
      <c r="S130" s="83"/>
      <c r="T130" s="85"/>
      <c r="U130" s="83"/>
      <c r="V130" s="83"/>
      <c r="W130" s="83"/>
    </row>
    <row r="131" spans="2:23" s="71" customFormat="1" ht="12.75">
      <c r="B131" s="83"/>
      <c r="C131" s="83"/>
      <c r="D131" s="83"/>
      <c r="E131" s="83"/>
      <c r="G131" s="83"/>
      <c r="I131" s="83"/>
      <c r="J131" s="85"/>
      <c r="K131" s="83"/>
      <c r="L131" s="86"/>
      <c r="M131" s="83"/>
      <c r="N131" s="83"/>
      <c r="O131" s="83"/>
      <c r="P131" s="83"/>
      <c r="Q131" s="83"/>
      <c r="R131" s="83"/>
      <c r="S131" s="83"/>
      <c r="T131" s="85"/>
      <c r="U131" s="83"/>
      <c r="V131" s="83"/>
      <c r="W131" s="83"/>
    </row>
    <row r="132" spans="2:23" s="71" customFormat="1" ht="12.75">
      <c r="B132" s="83"/>
      <c r="C132" s="83"/>
      <c r="D132" s="83"/>
      <c r="E132" s="83"/>
      <c r="G132" s="83"/>
      <c r="I132" s="83"/>
      <c r="J132" s="85"/>
      <c r="K132" s="83"/>
      <c r="L132" s="86"/>
      <c r="M132" s="83"/>
      <c r="N132" s="83"/>
      <c r="O132" s="83"/>
      <c r="P132" s="83"/>
      <c r="Q132" s="83"/>
      <c r="R132" s="83"/>
      <c r="S132" s="83"/>
      <c r="T132" s="85"/>
      <c r="U132" s="83"/>
      <c r="V132" s="83"/>
      <c r="W132" s="83"/>
    </row>
    <row r="133" spans="2:23" s="71" customFormat="1" ht="12.75">
      <c r="B133" s="83"/>
      <c r="C133" s="83"/>
      <c r="D133" s="83"/>
      <c r="E133" s="83"/>
      <c r="G133" s="83"/>
      <c r="I133" s="83"/>
      <c r="J133" s="85"/>
      <c r="K133" s="83"/>
      <c r="L133" s="86"/>
      <c r="M133" s="83"/>
      <c r="N133" s="83"/>
      <c r="O133" s="83"/>
      <c r="P133" s="83"/>
      <c r="Q133" s="83"/>
      <c r="R133" s="83"/>
      <c r="S133" s="83"/>
      <c r="T133" s="85"/>
      <c r="U133" s="83"/>
      <c r="V133" s="83"/>
      <c r="W133" s="83"/>
    </row>
    <row r="134" spans="2:23" s="71" customFormat="1" ht="12.75">
      <c r="B134" s="83"/>
      <c r="C134" s="83"/>
      <c r="D134" s="83"/>
      <c r="E134" s="83"/>
      <c r="G134" s="83"/>
      <c r="I134" s="83"/>
      <c r="J134" s="85"/>
      <c r="K134" s="83"/>
      <c r="L134" s="86"/>
      <c r="M134" s="83"/>
      <c r="N134" s="83"/>
      <c r="O134" s="83"/>
      <c r="P134" s="83"/>
      <c r="Q134" s="83"/>
      <c r="R134" s="83"/>
      <c r="S134" s="83"/>
      <c r="T134" s="85"/>
      <c r="U134" s="83"/>
      <c r="V134" s="83"/>
      <c r="W134" s="83"/>
    </row>
    <row r="135" spans="2:23" s="71" customFormat="1" ht="12.75">
      <c r="B135" s="83"/>
      <c r="C135" s="83"/>
      <c r="D135" s="83"/>
      <c r="E135" s="83"/>
      <c r="G135" s="83"/>
      <c r="I135" s="83"/>
      <c r="J135" s="85"/>
      <c r="K135" s="83"/>
      <c r="L135" s="86"/>
      <c r="M135" s="83"/>
      <c r="N135" s="83"/>
      <c r="O135" s="83"/>
      <c r="P135" s="83"/>
      <c r="Q135" s="83"/>
      <c r="R135" s="83"/>
      <c r="S135" s="83"/>
      <c r="T135" s="85"/>
      <c r="U135" s="83"/>
      <c r="V135" s="83"/>
      <c r="W135" s="83"/>
    </row>
    <row r="136" spans="2:23" s="71" customFormat="1" ht="12.75">
      <c r="B136" s="83"/>
      <c r="C136" s="83"/>
      <c r="D136" s="83"/>
      <c r="E136" s="83"/>
      <c r="G136" s="83"/>
      <c r="I136" s="83"/>
      <c r="J136" s="85"/>
      <c r="K136" s="83"/>
      <c r="L136" s="86"/>
      <c r="M136" s="83"/>
      <c r="N136" s="83"/>
      <c r="O136" s="83"/>
      <c r="P136" s="83"/>
      <c r="Q136" s="83"/>
      <c r="R136" s="83"/>
      <c r="S136" s="83"/>
      <c r="T136" s="85"/>
      <c r="U136" s="83"/>
      <c r="V136" s="83"/>
      <c r="W136" s="83"/>
    </row>
    <row r="137" spans="2:23" s="71" customFormat="1" ht="12.75">
      <c r="B137" s="83"/>
      <c r="C137" s="83"/>
      <c r="D137" s="83"/>
      <c r="E137" s="83"/>
      <c r="G137" s="83"/>
      <c r="I137" s="83"/>
      <c r="J137" s="85"/>
      <c r="K137" s="83"/>
      <c r="L137" s="86"/>
      <c r="M137" s="83"/>
      <c r="N137" s="83"/>
      <c r="O137" s="83"/>
      <c r="P137" s="83"/>
      <c r="Q137" s="83"/>
      <c r="R137" s="83"/>
      <c r="S137" s="83"/>
      <c r="T137" s="85"/>
      <c r="U137" s="83"/>
      <c r="V137" s="83"/>
      <c r="W137" s="83"/>
    </row>
    <row r="138" spans="2:23" s="71" customFormat="1" ht="12.75">
      <c r="B138" s="83"/>
      <c r="C138" s="83"/>
      <c r="D138" s="83"/>
      <c r="E138" s="83"/>
      <c r="G138" s="83"/>
      <c r="I138" s="83"/>
      <c r="J138" s="85"/>
      <c r="K138" s="83"/>
      <c r="L138" s="86"/>
      <c r="M138" s="83"/>
      <c r="N138" s="83"/>
      <c r="O138" s="83"/>
      <c r="P138" s="83"/>
      <c r="Q138" s="83"/>
      <c r="R138" s="83"/>
      <c r="S138" s="83"/>
      <c r="T138" s="85"/>
      <c r="U138" s="83"/>
      <c r="V138" s="83"/>
      <c r="W138" s="83"/>
    </row>
    <row r="139" spans="2:23" s="71" customFormat="1" ht="12.75">
      <c r="B139" s="83"/>
      <c r="C139" s="83"/>
      <c r="D139" s="83"/>
      <c r="E139" s="83"/>
      <c r="G139" s="83"/>
      <c r="I139" s="83"/>
      <c r="J139" s="85"/>
      <c r="K139" s="83"/>
      <c r="L139" s="86"/>
      <c r="M139" s="83"/>
      <c r="N139" s="83"/>
      <c r="O139" s="83"/>
      <c r="P139" s="83"/>
      <c r="Q139" s="83"/>
      <c r="R139" s="83"/>
      <c r="S139" s="83"/>
      <c r="T139" s="85"/>
      <c r="U139" s="83"/>
      <c r="V139" s="83"/>
      <c r="W139" s="83"/>
    </row>
    <row r="140" spans="2:23" s="71" customFormat="1" ht="12.75">
      <c r="B140" s="83"/>
      <c r="C140" s="83"/>
      <c r="D140" s="83"/>
      <c r="E140" s="83"/>
      <c r="G140" s="83"/>
      <c r="I140" s="83"/>
      <c r="J140" s="85"/>
      <c r="K140" s="83"/>
      <c r="L140" s="86"/>
      <c r="M140" s="83"/>
      <c r="N140" s="83"/>
      <c r="O140" s="83"/>
      <c r="P140" s="83"/>
      <c r="Q140" s="83"/>
      <c r="R140" s="83"/>
      <c r="S140" s="83"/>
      <c r="T140" s="85"/>
      <c r="U140" s="83"/>
      <c r="V140" s="83"/>
      <c r="W140" s="83"/>
    </row>
    <row r="141" spans="2:23" s="71" customFormat="1" ht="12.75">
      <c r="B141" s="83"/>
      <c r="C141" s="83"/>
      <c r="D141" s="83"/>
      <c r="E141" s="83"/>
      <c r="G141" s="83"/>
      <c r="I141" s="83"/>
      <c r="J141" s="85"/>
      <c r="K141" s="83"/>
      <c r="L141" s="86"/>
      <c r="M141" s="83"/>
      <c r="N141" s="83"/>
      <c r="O141" s="83"/>
      <c r="P141" s="83"/>
      <c r="Q141" s="83"/>
      <c r="R141" s="83"/>
      <c r="S141" s="83"/>
      <c r="T141" s="85"/>
      <c r="U141" s="83"/>
      <c r="V141" s="83"/>
      <c r="W141" s="83"/>
    </row>
    <row r="142" spans="10:20" s="71" customFormat="1" ht="12.75">
      <c r="J142" s="81"/>
      <c r="T142" s="81"/>
    </row>
    <row r="143" spans="2:22" s="71" customFormat="1" ht="15">
      <c r="B143" s="89" t="s">
        <v>148</v>
      </c>
      <c r="C143" s="89"/>
      <c r="D143" s="89"/>
      <c r="E143" s="89"/>
      <c r="F143" s="89"/>
      <c r="G143" s="89"/>
      <c r="H143" s="89"/>
      <c r="I143" s="89"/>
      <c r="J143" s="89"/>
      <c r="K143" s="89"/>
      <c r="L143" s="89"/>
      <c r="M143" s="89"/>
      <c r="N143" s="89"/>
      <c r="O143" s="89"/>
      <c r="P143" s="89"/>
      <c r="Q143" s="89"/>
      <c r="R143" s="89"/>
      <c r="S143" s="89"/>
      <c r="T143" s="89"/>
      <c r="U143" s="89"/>
      <c r="V143" s="72"/>
    </row>
    <row r="144" spans="2:22" s="71" customFormat="1" ht="12.75" customHeight="1">
      <c r="B144" s="89" t="s">
        <v>143</v>
      </c>
      <c r="C144" s="89"/>
      <c r="D144" s="89"/>
      <c r="E144" s="89"/>
      <c r="F144" s="89"/>
      <c r="G144" s="89"/>
      <c r="H144" s="89"/>
      <c r="I144" s="89"/>
      <c r="J144" s="89"/>
      <c r="K144" s="89"/>
      <c r="L144" s="89"/>
      <c r="M144" s="89"/>
      <c r="N144" s="89"/>
      <c r="O144" s="89"/>
      <c r="P144" s="89"/>
      <c r="Q144" s="89"/>
      <c r="R144" s="89"/>
      <c r="S144" s="89"/>
      <c r="T144" s="89"/>
      <c r="U144" s="89"/>
      <c r="V144" s="72"/>
    </row>
    <row r="145" spans="2:22" s="71" customFormat="1" ht="15">
      <c r="B145" s="72"/>
      <c r="C145" s="72"/>
      <c r="D145" s="72"/>
      <c r="E145" s="72"/>
      <c r="F145" s="87"/>
      <c r="G145" s="72"/>
      <c r="H145" s="72"/>
      <c r="I145" s="72"/>
      <c r="J145" s="79"/>
      <c r="K145" s="72"/>
      <c r="L145" s="72"/>
      <c r="M145" s="72"/>
      <c r="N145" s="72"/>
      <c r="O145" s="72"/>
      <c r="P145" s="72"/>
      <c r="Q145" s="72"/>
      <c r="R145" s="72"/>
      <c r="S145" s="72"/>
      <c r="T145" s="79"/>
      <c r="U145" s="72"/>
      <c r="V145" s="72"/>
    </row>
    <row r="146" spans="2:22" s="71" customFormat="1" ht="15">
      <c r="B146" s="72"/>
      <c r="C146" s="72"/>
      <c r="D146" s="72"/>
      <c r="E146" s="72"/>
      <c r="F146" s="87"/>
      <c r="G146" s="72"/>
      <c r="H146" s="72"/>
      <c r="I146" s="72"/>
      <c r="J146" s="79"/>
      <c r="K146" s="72"/>
      <c r="L146" s="72"/>
      <c r="M146" s="72"/>
      <c r="N146" s="72"/>
      <c r="O146" s="72"/>
      <c r="P146" s="72"/>
      <c r="Q146" s="72"/>
      <c r="R146" s="72"/>
      <c r="S146" s="72"/>
      <c r="T146" s="79"/>
      <c r="U146" s="72"/>
      <c r="V146" s="72"/>
    </row>
    <row r="147" spans="2:22" s="71" customFormat="1" ht="15">
      <c r="B147" s="72"/>
      <c r="C147" s="72"/>
      <c r="D147" s="72"/>
      <c r="E147" s="72"/>
      <c r="F147" s="87"/>
      <c r="G147" s="72"/>
      <c r="H147" s="72"/>
      <c r="I147" s="72"/>
      <c r="J147" s="79"/>
      <c r="K147" s="72"/>
      <c r="L147" s="72"/>
      <c r="M147" s="72"/>
      <c r="N147" s="72"/>
      <c r="O147" s="72"/>
      <c r="P147" s="72"/>
      <c r="Q147" s="72"/>
      <c r="R147" s="72"/>
      <c r="S147" s="72"/>
      <c r="T147" s="79"/>
      <c r="U147" s="72"/>
      <c r="V147" s="72"/>
    </row>
    <row r="148" spans="2:22" s="71" customFormat="1" ht="12.75" customHeight="1">
      <c r="B148" s="89" t="s">
        <v>149</v>
      </c>
      <c r="C148" s="89"/>
      <c r="D148" s="89"/>
      <c r="E148" s="89"/>
      <c r="F148" s="89"/>
      <c r="G148" s="89"/>
      <c r="H148" s="89"/>
      <c r="I148" s="89"/>
      <c r="J148" s="89"/>
      <c r="K148" s="89"/>
      <c r="L148" s="89"/>
      <c r="M148" s="89"/>
      <c r="N148" s="89"/>
      <c r="O148" s="89"/>
      <c r="P148" s="89"/>
      <c r="Q148" s="89"/>
      <c r="R148" s="89"/>
      <c r="S148" s="89"/>
      <c r="T148" s="89"/>
      <c r="U148" s="89"/>
      <c r="V148" s="72"/>
    </row>
    <row r="149" spans="2:22" s="71" customFormat="1" ht="12.75" customHeight="1">
      <c r="B149" s="89" t="s">
        <v>151</v>
      </c>
      <c r="C149" s="89"/>
      <c r="D149" s="89"/>
      <c r="E149" s="89"/>
      <c r="F149" s="89"/>
      <c r="G149" s="89"/>
      <c r="H149" s="89"/>
      <c r="I149" s="89"/>
      <c r="J149" s="89"/>
      <c r="K149" s="89"/>
      <c r="L149" s="89"/>
      <c r="M149" s="89"/>
      <c r="N149" s="89"/>
      <c r="O149" s="89"/>
      <c r="P149" s="89"/>
      <c r="Q149" s="89"/>
      <c r="R149" s="89"/>
      <c r="S149" s="89"/>
      <c r="T149" s="89"/>
      <c r="U149" s="89"/>
      <c r="V149" s="72"/>
    </row>
    <row r="150" spans="2:22" s="71" customFormat="1" ht="12.75" customHeight="1">
      <c r="B150" s="88" t="s">
        <v>144</v>
      </c>
      <c r="C150" s="88"/>
      <c r="D150" s="88"/>
      <c r="E150" s="88"/>
      <c r="F150" s="88"/>
      <c r="G150" s="88"/>
      <c r="H150" s="88"/>
      <c r="I150" s="88"/>
      <c r="J150" s="88"/>
      <c r="K150" s="88"/>
      <c r="L150" s="88"/>
      <c r="M150" s="88"/>
      <c r="N150" s="88"/>
      <c r="O150" s="88"/>
      <c r="P150" s="88"/>
      <c r="Q150" s="88"/>
      <c r="R150" s="88"/>
      <c r="S150" s="88"/>
      <c r="T150" s="88"/>
      <c r="U150" s="88"/>
      <c r="V150" s="72"/>
    </row>
    <row r="151" spans="2:22" s="71" customFormat="1" ht="12.75" customHeight="1">
      <c r="B151" s="88" t="s">
        <v>145</v>
      </c>
      <c r="C151" s="88"/>
      <c r="D151" s="88"/>
      <c r="E151" s="88"/>
      <c r="F151" s="88"/>
      <c r="G151" s="88"/>
      <c r="H151" s="88"/>
      <c r="I151" s="88"/>
      <c r="J151" s="88"/>
      <c r="K151" s="88"/>
      <c r="L151" s="88"/>
      <c r="M151" s="88"/>
      <c r="N151" s="88"/>
      <c r="O151" s="88"/>
      <c r="P151" s="88"/>
      <c r="Q151" s="88"/>
      <c r="R151" s="88"/>
      <c r="S151" s="88"/>
      <c r="T151" s="88"/>
      <c r="U151" s="88"/>
      <c r="V151" s="72"/>
    </row>
    <row r="152" spans="2:22" s="71" customFormat="1" ht="12.75" customHeight="1">
      <c r="B152" s="88" t="s">
        <v>146</v>
      </c>
      <c r="C152" s="88"/>
      <c r="D152" s="88"/>
      <c r="E152" s="88"/>
      <c r="F152" s="88"/>
      <c r="G152" s="88"/>
      <c r="H152" s="88"/>
      <c r="I152" s="88"/>
      <c r="J152" s="88"/>
      <c r="K152" s="88"/>
      <c r="L152" s="88"/>
      <c r="M152" s="88"/>
      <c r="N152" s="88"/>
      <c r="O152" s="88"/>
      <c r="P152" s="88"/>
      <c r="Q152" s="88"/>
      <c r="R152" s="88"/>
      <c r="S152" s="88"/>
      <c r="T152" s="88"/>
      <c r="U152" s="88"/>
      <c r="V152" s="72"/>
    </row>
    <row r="153" spans="2:22" s="71" customFormat="1" ht="12.75" customHeight="1">
      <c r="B153" s="88" t="s">
        <v>147</v>
      </c>
      <c r="C153" s="88"/>
      <c r="D153" s="88"/>
      <c r="E153" s="88"/>
      <c r="F153" s="88"/>
      <c r="G153" s="88"/>
      <c r="H153" s="88"/>
      <c r="I153" s="88"/>
      <c r="J153" s="88"/>
      <c r="K153" s="88"/>
      <c r="L153" s="88"/>
      <c r="M153" s="88"/>
      <c r="N153" s="88"/>
      <c r="O153" s="88"/>
      <c r="P153" s="88"/>
      <c r="Q153" s="88"/>
      <c r="R153" s="88"/>
      <c r="S153" s="88"/>
      <c r="T153" s="88"/>
      <c r="U153" s="88"/>
      <c r="V153" s="72"/>
    </row>
  </sheetData>
  <sheetProtection/>
  <mergeCells count="169">
    <mergeCell ref="B1:Q1"/>
    <mergeCell ref="B2:Q2"/>
    <mergeCell ref="B3:Q3"/>
    <mergeCell ref="B4:Q4"/>
    <mergeCell ref="M6:N6"/>
    <mergeCell ref="P6:Q6"/>
    <mergeCell ref="M7:N7"/>
    <mergeCell ref="M8:N8"/>
    <mergeCell ref="C5:E5"/>
    <mergeCell ref="G5:I5"/>
    <mergeCell ref="M5:N5"/>
    <mergeCell ref="P5:Q5"/>
    <mergeCell ref="M12:N12"/>
    <mergeCell ref="P12:Q12"/>
    <mergeCell ref="M13:N13"/>
    <mergeCell ref="P13:Q13"/>
    <mergeCell ref="M9:N9"/>
    <mergeCell ref="M10:N10"/>
    <mergeCell ref="P10:Q10"/>
    <mergeCell ref="M11:N11"/>
    <mergeCell ref="P11:Q11"/>
    <mergeCell ref="T16:U16"/>
    <mergeCell ref="M17:N17"/>
    <mergeCell ref="P17:Q17"/>
    <mergeCell ref="U17:V17"/>
    <mergeCell ref="M14:N14"/>
    <mergeCell ref="P14:Q14"/>
    <mergeCell ref="M15:N15"/>
    <mergeCell ref="P15:Q15"/>
    <mergeCell ref="M18:N18"/>
    <mergeCell ref="P18:Q18"/>
    <mergeCell ref="M19:N19"/>
    <mergeCell ref="P19:Q19"/>
    <mergeCell ref="M16:N16"/>
    <mergeCell ref="P16:Q16"/>
    <mergeCell ref="M22:N22"/>
    <mergeCell ref="P22:Q22"/>
    <mergeCell ref="M23:N23"/>
    <mergeCell ref="P23:Q23"/>
    <mergeCell ref="M20:N20"/>
    <mergeCell ref="P20:Q20"/>
    <mergeCell ref="M21:N21"/>
    <mergeCell ref="P21:Q21"/>
    <mergeCell ref="M26:N26"/>
    <mergeCell ref="P26:Q26"/>
    <mergeCell ref="M27:N27"/>
    <mergeCell ref="P27:Q27"/>
    <mergeCell ref="M24:N24"/>
    <mergeCell ref="P24:Q24"/>
    <mergeCell ref="M25:N25"/>
    <mergeCell ref="P25:Q25"/>
    <mergeCell ref="M30:N30"/>
    <mergeCell ref="P30:Q30"/>
    <mergeCell ref="M31:N31"/>
    <mergeCell ref="P31:Q31"/>
    <mergeCell ref="M28:N28"/>
    <mergeCell ref="P28:Q28"/>
    <mergeCell ref="M29:N29"/>
    <mergeCell ref="P29:Q29"/>
    <mergeCell ref="M34:N34"/>
    <mergeCell ref="P34:Q34"/>
    <mergeCell ref="M35:N35"/>
    <mergeCell ref="P35:Q35"/>
    <mergeCell ref="M32:N32"/>
    <mergeCell ref="P32:Q32"/>
    <mergeCell ref="M33:N33"/>
    <mergeCell ref="P33:Q33"/>
    <mergeCell ref="M38:N38"/>
    <mergeCell ref="P38:Q38"/>
    <mergeCell ref="M39:N39"/>
    <mergeCell ref="P39:Q39"/>
    <mergeCell ref="M36:N36"/>
    <mergeCell ref="P36:Q36"/>
    <mergeCell ref="M37:N37"/>
    <mergeCell ref="P37:Q37"/>
    <mergeCell ref="M42:N42"/>
    <mergeCell ref="P42:Q42"/>
    <mergeCell ref="M44:N44"/>
    <mergeCell ref="P44:Q44"/>
    <mergeCell ref="M40:N40"/>
    <mergeCell ref="P40:Q40"/>
    <mergeCell ref="M41:N41"/>
    <mergeCell ref="P41:Q41"/>
    <mergeCell ref="M47:N47"/>
    <mergeCell ref="P47:Q47"/>
    <mergeCell ref="M48:N48"/>
    <mergeCell ref="P48:Q48"/>
    <mergeCell ref="M45:N45"/>
    <mergeCell ref="P45:Q45"/>
    <mergeCell ref="M46:N46"/>
    <mergeCell ref="P46:Q46"/>
    <mergeCell ref="M51:N51"/>
    <mergeCell ref="P51:Q51"/>
    <mergeCell ref="M52:N52"/>
    <mergeCell ref="P52:Q52"/>
    <mergeCell ref="M49:N49"/>
    <mergeCell ref="P49:Q49"/>
    <mergeCell ref="M50:N50"/>
    <mergeCell ref="P50:Q50"/>
    <mergeCell ref="M55:N55"/>
    <mergeCell ref="P55:Q55"/>
    <mergeCell ref="M58:N58"/>
    <mergeCell ref="P58:Q58"/>
    <mergeCell ref="M53:N53"/>
    <mergeCell ref="P53:Q53"/>
    <mergeCell ref="M54:N54"/>
    <mergeCell ref="P54:Q54"/>
    <mergeCell ref="P61:Q61"/>
    <mergeCell ref="B62:I62"/>
    <mergeCell ref="B63:I63"/>
    <mergeCell ref="M63:N63"/>
    <mergeCell ref="P63:Q63"/>
    <mergeCell ref="M59:N59"/>
    <mergeCell ref="P59:Q59"/>
    <mergeCell ref="M60:N60"/>
    <mergeCell ref="P60:Q60"/>
    <mergeCell ref="M65:N65"/>
    <mergeCell ref="P65:Q65"/>
    <mergeCell ref="M66:N66"/>
    <mergeCell ref="P66:Q66"/>
    <mergeCell ref="C64:E64"/>
    <mergeCell ref="G64:I64"/>
    <mergeCell ref="M64:N64"/>
    <mergeCell ref="P64:Q64"/>
    <mergeCell ref="M69:N69"/>
    <mergeCell ref="P69:Q69"/>
    <mergeCell ref="M71:N71"/>
    <mergeCell ref="P71:Q71"/>
    <mergeCell ref="M67:N67"/>
    <mergeCell ref="P67:Q67"/>
    <mergeCell ref="M68:N68"/>
    <mergeCell ref="P68:Q68"/>
    <mergeCell ref="M74:N74"/>
    <mergeCell ref="P74:Q74"/>
    <mergeCell ref="M75:N75"/>
    <mergeCell ref="P75:Q75"/>
    <mergeCell ref="M72:N72"/>
    <mergeCell ref="P72:Q72"/>
    <mergeCell ref="M73:N73"/>
    <mergeCell ref="P73:Q73"/>
    <mergeCell ref="M78:N78"/>
    <mergeCell ref="P78:Q78"/>
    <mergeCell ref="P79:Q79"/>
    <mergeCell ref="P80:Q80"/>
    <mergeCell ref="M76:N76"/>
    <mergeCell ref="P76:Q76"/>
    <mergeCell ref="M77:N77"/>
    <mergeCell ref="P77:Q77"/>
    <mergeCell ref="P85:Q85"/>
    <mergeCell ref="P86:Q86"/>
    <mergeCell ref="P81:Q81"/>
    <mergeCell ref="P82:Q82"/>
    <mergeCell ref="P83:Q83"/>
    <mergeCell ref="P84:Q84"/>
    <mergeCell ref="I105:L105"/>
    <mergeCell ref="I106:L106"/>
    <mergeCell ref="B143:U143"/>
    <mergeCell ref="B144:U144"/>
    <mergeCell ref="B94:U94"/>
    <mergeCell ref="B95:U95"/>
    <mergeCell ref="B96:U96"/>
    <mergeCell ref="D97:E97"/>
    <mergeCell ref="K97:L97"/>
    <mergeCell ref="B152:U152"/>
    <mergeCell ref="B153:U153"/>
    <mergeCell ref="B148:U148"/>
    <mergeCell ref="B149:U149"/>
    <mergeCell ref="B150:U150"/>
    <mergeCell ref="B151:U151"/>
  </mergeCells>
  <printOptions/>
  <pageMargins left="1.14" right="0.16" top="0.65" bottom="0.66" header="0.5" footer="0.5"/>
  <pageSetup fitToHeight="1" fitToWidth="1" horizontalDpi="600" verticalDpi="600" orientation="portrait" paperSize="9" scale="3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max1</cp:lastModifiedBy>
  <cp:lastPrinted>2015-12-23T12:47:21Z</cp:lastPrinted>
  <dcterms:created xsi:type="dcterms:W3CDTF">2015-12-21T08:13:30Z</dcterms:created>
  <dcterms:modified xsi:type="dcterms:W3CDTF">2015-12-23T12:48:43Z</dcterms:modified>
  <cp:category/>
  <cp:version/>
  <cp:contentType/>
  <cp:contentStatus/>
</cp:coreProperties>
</file>